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pearson\Desktop\"/>
    </mc:Choice>
  </mc:AlternateContent>
  <bookViews>
    <workbookView xWindow="0" yWindow="0" windowWidth="28800" windowHeight="12225" firstSheet="1" activeTab="2"/>
  </bookViews>
  <sheets>
    <sheet name="Capex1" sheetId="1" state="hidden" r:id="rId1"/>
    <sheet name="Capex" sheetId="5" r:id="rId2"/>
    <sheet name="Repex" sheetId="2" r:id="rId3"/>
    <sheet name="Controllable Opex" sheetId="3" r:id="rId4"/>
    <sheet name="Non Controllable Opex" sheetId="4" r:id="rId5"/>
  </sheets>
  <externalReferences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7" i="5" l="1"/>
  <c r="E6" i="5"/>
  <c r="E17" i="5" s="1"/>
  <c r="F6" i="5"/>
  <c r="F17" i="5" s="1"/>
  <c r="G6" i="5"/>
  <c r="H6" i="5"/>
  <c r="H17" i="5" s="1"/>
  <c r="E7" i="5"/>
  <c r="F7" i="5"/>
  <c r="G7" i="5"/>
  <c r="H7" i="5"/>
  <c r="E8" i="5"/>
  <c r="F8" i="5"/>
  <c r="G8" i="5"/>
  <c r="H8" i="5"/>
  <c r="E9" i="5"/>
  <c r="F9" i="5"/>
  <c r="G9" i="5"/>
  <c r="H9" i="5"/>
  <c r="E10" i="5"/>
  <c r="F10" i="5"/>
  <c r="G10" i="5"/>
  <c r="H10" i="5"/>
  <c r="E11" i="5"/>
  <c r="F11" i="5"/>
  <c r="G11" i="5"/>
  <c r="H11" i="5"/>
  <c r="D11" i="5"/>
  <c r="D10" i="5"/>
  <c r="D9" i="5"/>
  <c r="D8" i="5"/>
  <c r="D7" i="5"/>
  <c r="D6" i="5"/>
  <c r="D17" i="5" s="1"/>
  <c r="I16" i="5"/>
  <c r="I15" i="5"/>
  <c r="I14" i="5"/>
  <c r="I13" i="5"/>
  <c r="I12" i="5"/>
  <c r="I8" i="5" l="1"/>
  <c r="I9" i="5"/>
  <c r="I10" i="5"/>
  <c r="I7" i="5"/>
  <c r="I11" i="5"/>
  <c r="I6" i="5"/>
  <c r="C7" i="4"/>
  <c r="D7" i="4"/>
  <c r="E7" i="4"/>
  <c r="F7" i="4"/>
  <c r="G7" i="4"/>
  <c r="C8" i="4"/>
  <c r="D8" i="4"/>
  <c r="E8" i="4"/>
  <c r="F8" i="4"/>
  <c r="G8" i="4"/>
  <c r="C9" i="4"/>
  <c r="D9" i="4"/>
  <c r="E9" i="4"/>
  <c r="E15" i="4" s="1"/>
  <c r="F9" i="4"/>
  <c r="G9" i="4"/>
  <c r="C10" i="4"/>
  <c r="D10" i="4"/>
  <c r="E10" i="4"/>
  <c r="F10" i="4"/>
  <c r="G10" i="4"/>
  <c r="C11" i="4"/>
  <c r="D11" i="4"/>
  <c r="E11" i="4"/>
  <c r="F11" i="4"/>
  <c r="G11" i="4"/>
  <c r="C12" i="4"/>
  <c r="D12" i="4"/>
  <c r="E12" i="4"/>
  <c r="F12" i="4"/>
  <c r="G12" i="4"/>
  <c r="C13" i="4"/>
  <c r="D13" i="4"/>
  <c r="E13" i="4"/>
  <c r="F13" i="4"/>
  <c r="G13" i="4"/>
  <c r="C14" i="4"/>
  <c r="D14" i="4"/>
  <c r="E14" i="4"/>
  <c r="F14" i="4"/>
  <c r="G14" i="4"/>
  <c r="D6" i="4"/>
  <c r="D15" i="4" s="1"/>
  <c r="E6" i="4"/>
  <c r="F6" i="4"/>
  <c r="F15" i="4" s="1"/>
  <c r="G6" i="4"/>
  <c r="G15" i="4" s="1"/>
  <c r="C6" i="4"/>
  <c r="E23" i="3"/>
  <c r="F23" i="3"/>
  <c r="G23" i="3"/>
  <c r="H23" i="3"/>
  <c r="D23" i="3"/>
  <c r="D16" i="3"/>
  <c r="E16" i="3"/>
  <c r="F16" i="3"/>
  <c r="G16" i="3"/>
  <c r="H16" i="3"/>
  <c r="D17" i="3"/>
  <c r="E17" i="3"/>
  <c r="F17" i="3"/>
  <c r="G17" i="3"/>
  <c r="H17" i="3"/>
  <c r="D18" i="3"/>
  <c r="E18" i="3"/>
  <c r="F18" i="3"/>
  <c r="G18" i="3"/>
  <c r="H18" i="3"/>
  <c r="D19" i="3"/>
  <c r="E19" i="3"/>
  <c r="F19" i="3"/>
  <c r="G19" i="3"/>
  <c r="H19" i="3"/>
  <c r="D20" i="3"/>
  <c r="E20" i="3"/>
  <c r="F20" i="3"/>
  <c r="G20" i="3"/>
  <c r="H20" i="3"/>
  <c r="D21" i="3"/>
  <c r="E21" i="3"/>
  <c r="F21" i="3"/>
  <c r="G21" i="3"/>
  <c r="H21" i="3"/>
  <c r="D22" i="3"/>
  <c r="E22" i="3"/>
  <c r="F22" i="3"/>
  <c r="G22" i="3"/>
  <c r="H22" i="3"/>
  <c r="E15" i="3"/>
  <c r="F15" i="3"/>
  <c r="G15" i="3"/>
  <c r="H15" i="3"/>
  <c r="D15" i="3"/>
  <c r="D11" i="3"/>
  <c r="E11" i="3"/>
  <c r="F11" i="3"/>
  <c r="G11" i="3"/>
  <c r="H11" i="3"/>
  <c r="D12" i="3"/>
  <c r="E12" i="3"/>
  <c r="F12" i="3"/>
  <c r="G12" i="3"/>
  <c r="H12" i="3"/>
  <c r="D13" i="3"/>
  <c r="E13" i="3"/>
  <c r="F13" i="3"/>
  <c r="G13" i="3"/>
  <c r="H13" i="3"/>
  <c r="D14" i="3"/>
  <c r="E14" i="3"/>
  <c r="F14" i="3"/>
  <c r="G14" i="3"/>
  <c r="H14" i="3"/>
  <c r="E10" i="3"/>
  <c r="F10" i="3"/>
  <c r="G10" i="3"/>
  <c r="H10" i="3"/>
  <c r="D10" i="3"/>
  <c r="D8" i="3"/>
  <c r="E8" i="3"/>
  <c r="F8" i="3"/>
  <c r="G8" i="3"/>
  <c r="H8" i="3"/>
  <c r="D9" i="3"/>
  <c r="E9" i="3"/>
  <c r="F9" i="3"/>
  <c r="G9" i="3"/>
  <c r="H9" i="3"/>
  <c r="D7" i="3"/>
  <c r="E7" i="3"/>
  <c r="F7" i="3"/>
  <c r="G7" i="3"/>
  <c r="H7" i="3"/>
  <c r="E6" i="3"/>
  <c r="F6" i="3"/>
  <c r="G6" i="3"/>
  <c r="H6" i="3"/>
  <c r="D6" i="3"/>
  <c r="I8" i="3" l="1"/>
  <c r="I10" i="3"/>
  <c r="I14" i="3"/>
  <c r="I12" i="3"/>
  <c r="I22" i="3"/>
  <c r="I21" i="3"/>
  <c r="I18" i="3"/>
  <c r="I17" i="3"/>
  <c r="I9" i="3"/>
  <c r="I13" i="3"/>
  <c r="I11" i="3"/>
  <c r="I20" i="3"/>
  <c r="I16" i="3"/>
  <c r="I7" i="3"/>
  <c r="I15" i="3"/>
  <c r="I19" i="3"/>
  <c r="I23" i="3"/>
  <c r="I17" i="5"/>
  <c r="H13" i="4"/>
  <c r="H11" i="4"/>
  <c r="H9" i="4"/>
  <c r="E6" i="2"/>
  <c r="F6" i="2"/>
  <c r="G6" i="2"/>
  <c r="H6" i="2"/>
  <c r="E7" i="2"/>
  <c r="F7" i="2"/>
  <c r="G7" i="2"/>
  <c r="H7" i="2"/>
  <c r="E8" i="2"/>
  <c r="F8" i="2"/>
  <c r="G8" i="2"/>
  <c r="H8" i="2"/>
  <c r="E9" i="2"/>
  <c r="F9" i="2"/>
  <c r="G9" i="2"/>
  <c r="H9" i="2"/>
  <c r="E10" i="2"/>
  <c r="F10" i="2"/>
  <c r="G10" i="2"/>
  <c r="H10" i="2"/>
  <c r="E11" i="2"/>
  <c r="F11" i="2"/>
  <c r="G11" i="2"/>
  <c r="H11" i="2"/>
  <c r="E12" i="2"/>
  <c r="F12" i="2"/>
  <c r="G12" i="2"/>
  <c r="H12" i="2"/>
  <c r="E13" i="2"/>
  <c r="F13" i="2"/>
  <c r="G13" i="2"/>
  <c r="H13" i="2"/>
  <c r="E14" i="2"/>
  <c r="F14" i="2"/>
  <c r="G14" i="2"/>
  <c r="H14" i="2"/>
  <c r="E15" i="2"/>
  <c r="F15" i="2"/>
  <c r="G15" i="2"/>
  <c r="H15" i="2"/>
  <c r="E16" i="2"/>
  <c r="F16" i="2"/>
  <c r="G16" i="2"/>
  <c r="H16" i="2"/>
  <c r="E17" i="2"/>
  <c r="F17" i="2"/>
  <c r="G17" i="2"/>
  <c r="H17" i="2"/>
  <c r="E18" i="2"/>
  <c r="F18" i="2"/>
  <c r="G18" i="2"/>
  <c r="H18" i="2"/>
  <c r="E19" i="2"/>
  <c r="F19" i="2"/>
  <c r="G19" i="2"/>
  <c r="H19" i="2"/>
  <c r="E20" i="2"/>
  <c r="F20" i="2"/>
  <c r="G20" i="2"/>
  <c r="H20" i="2"/>
  <c r="D20" i="2"/>
  <c r="D19" i="2"/>
  <c r="D18" i="2"/>
  <c r="D14" i="2"/>
  <c r="D13" i="2"/>
  <c r="D12" i="2"/>
  <c r="D11" i="2"/>
  <c r="D10" i="2"/>
  <c r="D9" i="2"/>
  <c r="D8" i="2"/>
  <c r="D7" i="2"/>
  <c r="D6" i="2"/>
  <c r="D16" i="2"/>
  <c r="D17" i="2"/>
  <c r="D15" i="2"/>
  <c r="I17" i="2" l="1"/>
  <c r="I20" i="2"/>
  <c r="G24" i="3"/>
  <c r="H12" i="4"/>
  <c r="H14" i="4"/>
  <c r="D24" i="3"/>
  <c r="H24" i="3"/>
  <c r="H7" i="4"/>
  <c r="I16" i="2"/>
  <c r="F24" i="3"/>
  <c r="C15" i="4"/>
  <c r="E24" i="3"/>
  <c r="H8" i="4"/>
  <c r="H10" i="4"/>
  <c r="H6" i="4"/>
  <c r="H15" i="4" s="1"/>
  <c r="I6" i="3"/>
  <c r="I18" i="2"/>
  <c r="I19" i="2"/>
  <c r="I24" i="3" l="1"/>
  <c r="H21" i="2"/>
  <c r="G21" i="2"/>
  <c r="F21" i="2"/>
  <c r="E21" i="2"/>
  <c r="D21" i="2"/>
  <c r="I15" i="2"/>
  <c r="I14" i="2"/>
  <c r="I13" i="2"/>
  <c r="I12" i="2"/>
  <c r="I11" i="2"/>
  <c r="I10" i="2"/>
  <c r="I9" i="2"/>
  <c r="I8" i="2"/>
  <c r="I7" i="2"/>
  <c r="I6" i="2"/>
  <c r="I21" i="2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6" i="1"/>
  <c r="E47" i="1"/>
  <c r="F47" i="1"/>
  <c r="G47" i="1"/>
  <c r="H47" i="1"/>
  <c r="D47" i="1"/>
  <c r="I47" i="1" l="1"/>
</calcChain>
</file>

<file path=xl/sharedStrings.xml><?xml version="1.0" encoding="utf-8"?>
<sst xmlns="http://schemas.openxmlformats.org/spreadsheetml/2006/main" count="208" uniqueCount="122">
  <si>
    <t>2021/22</t>
  </si>
  <si>
    <t>2022/23</t>
  </si>
  <si>
    <t>2023/24</t>
  </si>
  <si>
    <t>2024/25</t>
  </si>
  <si>
    <t>2025/26</t>
  </si>
  <si>
    <t>Local Transmission System</t>
  </si>
  <si>
    <t>Offtakes &amp; PRS</t>
  </si>
  <si>
    <t>Reinforcement</t>
  </si>
  <si>
    <t>Connections</t>
  </si>
  <si>
    <t>Other Capex</t>
  </si>
  <si>
    <t>Non Network</t>
  </si>
  <si>
    <t>OLI4 to OLI1 Conversion</t>
  </si>
  <si>
    <t>Pipeline Resilience</t>
  </si>
  <si>
    <t>Block Valves</t>
  </si>
  <si>
    <t>Cathodic Protection</t>
  </si>
  <si>
    <t>Third Party Diversions</t>
  </si>
  <si>
    <t>TransPennine</t>
  </si>
  <si>
    <t>Asset Class</t>
  </si>
  <si>
    <t>Programme of Works/Project</t>
  </si>
  <si>
    <t>Total</t>
  </si>
  <si>
    <t>Filters</t>
  </si>
  <si>
    <t>Fiscal Meters</t>
  </si>
  <si>
    <t>Preheating</t>
  </si>
  <si>
    <t>Regulators &amp; Slam Shuts</t>
  </si>
  <si>
    <t>Odorant</t>
  </si>
  <si>
    <t>Calorimeters</t>
  </si>
  <si>
    <t>Electrical &amp; Instrumentation</t>
  </si>
  <si>
    <t>Civil Structures</t>
  </si>
  <si>
    <t>Pipework</t>
  </si>
  <si>
    <t>Governors</t>
  </si>
  <si>
    <t>District Governors</t>
  </si>
  <si>
    <t>I&amp;C Governors</t>
  </si>
  <si>
    <t>Service Governors</t>
  </si>
  <si>
    <t>General Reinforcement</t>
  </si>
  <si>
    <t>Specific Reinforcement</t>
  </si>
  <si>
    <t>New Domestic Connections</t>
  </si>
  <si>
    <t>Existing Domestic Connections</t>
  </si>
  <si>
    <t>Non-Domestic Connections</t>
  </si>
  <si>
    <t>Fuel Poor Network Extension Schemes</t>
  </si>
  <si>
    <t>Physical Security</t>
  </si>
  <si>
    <t>&lt;&gt;7bar Overcrossings</t>
  </si>
  <si>
    <t>&lt;&gt;7bar Sleeves</t>
  </si>
  <si>
    <t>&lt;7bar Cathodic Protection</t>
  </si>
  <si>
    <t>&lt;7bar Valves</t>
  </si>
  <si>
    <t>Ball Valves</t>
  </si>
  <si>
    <t>Pressure Management</t>
  </si>
  <si>
    <t>Validation Loggers</t>
  </si>
  <si>
    <t>Telemetry</t>
  </si>
  <si>
    <t>Gas Conditioning</t>
  </si>
  <si>
    <t>Renewable Energy</t>
  </si>
  <si>
    <t>Technology &amp; Systems</t>
  </si>
  <si>
    <t>Tools &amp; Equipment</t>
  </si>
  <si>
    <t>Transport &amp; Wheeled Plant</t>
  </si>
  <si>
    <t>Property &amp; Workspace</t>
  </si>
  <si>
    <t>Compensation</t>
  </si>
  <si>
    <t>IDP Ref</t>
  </si>
  <si>
    <t>A23.A</t>
  </si>
  <si>
    <t>-</t>
  </si>
  <si>
    <t>A23.E</t>
  </si>
  <si>
    <t>A23.D</t>
  </si>
  <si>
    <t>A23.C</t>
  </si>
  <si>
    <t>A23.F</t>
  </si>
  <si>
    <t>A23.G</t>
  </si>
  <si>
    <t>A23.I</t>
  </si>
  <si>
    <t>A23.J</t>
  </si>
  <si>
    <t>A23.K</t>
  </si>
  <si>
    <t>Expenditure (£m)</t>
  </si>
  <si>
    <t>A23.B</t>
  </si>
  <si>
    <t>A23.A&amp;B</t>
  </si>
  <si>
    <t>Tier 1 and &lt; 2" Steel</t>
  </si>
  <si>
    <t>Iron Mains</t>
  </si>
  <si>
    <t>Services</t>
  </si>
  <si>
    <t>Tier 2a</t>
  </si>
  <si>
    <t>Tier 2b</t>
  </si>
  <si>
    <t>Tier 3</t>
  </si>
  <si>
    <t>Other Policy</t>
  </si>
  <si>
    <t>MOBS</t>
  </si>
  <si>
    <t>MOBs</t>
  </si>
  <si>
    <t>Other Services</t>
  </si>
  <si>
    <t>Iron Mains &gt; 30m</t>
  </si>
  <si>
    <t>&lt;2" Steel Mains</t>
  </si>
  <si>
    <t>&gt;2" Steel Mains</t>
  </si>
  <si>
    <t>Other including Stubs</t>
  </si>
  <si>
    <t>Northern Gas Network's RIIO-2 Non Controllable Opex Allowances</t>
  </si>
  <si>
    <t>Northern Gas Network's RIIO-2 Controllable Opex Allowances</t>
  </si>
  <si>
    <t>Northern Gas Network's RIIO-2 Replacement Expenditure Allowances</t>
  </si>
  <si>
    <t>Northern Gas Network's RIIO-2 Capital Expenditure Allowances</t>
  </si>
  <si>
    <t>Work Management</t>
  </si>
  <si>
    <t>System Control</t>
  </si>
  <si>
    <t>Asset Management</t>
  </si>
  <si>
    <t xml:space="preserve">Operations Management </t>
  </si>
  <si>
    <t xml:space="preserve">Customer Management </t>
  </si>
  <si>
    <t>Work Execution</t>
  </si>
  <si>
    <t>Emergency</t>
  </si>
  <si>
    <t>Repair</t>
  </si>
  <si>
    <t>Maintenance</t>
  </si>
  <si>
    <t>Statutory Independent Networks (SIU)</t>
  </si>
  <si>
    <t>Other Direct Activities (ODA)</t>
  </si>
  <si>
    <t>Business Support</t>
  </si>
  <si>
    <t>IT &amp; Telecoms</t>
  </si>
  <si>
    <t>Property Management</t>
  </si>
  <si>
    <t>HR &amp; Non-Operational Training</t>
  </si>
  <si>
    <t>Audit, Finance &amp; Regulation</t>
  </si>
  <si>
    <t>Insurance</t>
  </si>
  <si>
    <t>Procurement</t>
  </si>
  <si>
    <t>CEO &amp; Group Management</t>
  </si>
  <si>
    <t>Stores &amp; Logistics</t>
  </si>
  <si>
    <t>Training &amp; Apprentices</t>
  </si>
  <si>
    <t>Shrinkage</t>
  </si>
  <si>
    <t>Ofgem Licence</t>
  </si>
  <si>
    <t>Network Rates</t>
  </si>
  <si>
    <t>Established Pension Deficit Recovery Plan Payment</t>
  </si>
  <si>
    <t>Pension Deficit Charge Adjustment (NTS Pension Recharge)</t>
  </si>
  <si>
    <t>Bad Debt</t>
  </si>
  <si>
    <t>NTS Exit Costs</t>
  </si>
  <si>
    <t>Xoserve</t>
  </si>
  <si>
    <t>Work Group</t>
  </si>
  <si>
    <t>Activity</t>
  </si>
  <si>
    <t>Programme</t>
  </si>
  <si>
    <t>Work type</t>
  </si>
  <si>
    <t>Innovation</t>
  </si>
  <si>
    <t>Other Network Capex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</si>
</sst>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164" formatCode="&quot;£&quot;#,##0.0"/>
    <numFmt numFmtId="165" formatCode="&quot;£&quot;#,##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wrapText="1"/>
    </xf>
    <xf numFmtId="164" fontId="1" fillId="2" borderId="1" xfId="0" applyNumberFormat="1" applyFont="1" applyFill="1" applyBorder="1" applyAlignment="1">
      <alignment horizontal="center" vertical="center"/>
    </xf>
    <xf numFmtId="4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rtherngas.sharepoint.com/sites/gd2businessplanteam/Business%20Plan%20Documents/4.%20Final%20BP%20incl.%20Appendices/Final%20Business%20Plan%20&amp;%20supporting%20material/BPDT's/NGN%20RIIO-GD2%20BPD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Changes_Log"/>
      <sheetName val="Fixed_Data"/>
      <sheetName val="Universal_Data"/>
      <sheetName val="1.01_BPFM_Inputs"/>
      <sheetName val="1.02_BP_Financial_Requirements "/>
      <sheetName val="1.02b_Debt"/>
      <sheetName val="1.02c_Interest"/>
      <sheetName val="1.03_BP_Tax_Inputs"/>
      <sheetName val="1.04_BP_Disposals_1"/>
      <sheetName val="1.05_BP_Disposals_2"/>
      <sheetName val="Totex_Summary"/>
      <sheetName val="GD1_Adjustments"/>
      <sheetName val="2.00_Opex_Summary"/>
      <sheetName val="2.01_Opex_Cost_Matrix_C"/>
      <sheetName val="2.02_Opex_Cost_Matrix_NC"/>
      <sheetName val="2.03_Emergency"/>
      <sheetName val="2.04_Maintenance"/>
      <sheetName val="2.05_Business_Support_Group"/>
      <sheetName val="2.06_Business_Support"/>
      <sheetName val="2.07_IT_&amp;_Telecoms_Group"/>
      <sheetName val="2.08_Property_Management_Group"/>
      <sheetName val="2.09_Insurance_Group"/>
      <sheetName val="2.10_CEO_&amp;_Corporate "/>
      <sheetName val="2.11_Insource_Outsource"/>
      <sheetName val="2.12_RPE_&amp;_OE"/>
      <sheetName val="2.13_FTE"/>
      <sheetName val="2.14_T&amp;A_Costs"/>
      <sheetName val="2.15_T&amp;A_Programmes"/>
      <sheetName val="2.16_T&amp;A_Numbers"/>
      <sheetName val="2.17_Shrinkage"/>
      <sheetName val="2.18_Street_Works"/>
      <sheetName val="2.19_LP_Gasholders"/>
      <sheetName val="2.20_Land_Remediation"/>
      <sheetName val="2.21_SIU"/>
      <sheetName val="2.22_Smart_Metering"/>
      <sheetName val="2.23_Related_Party"/>
      <sheetName val="3.00_Capex_Summary"/>
      <sheetName val="3.01_LTS_Storage_&amp;_Entry"/>
      <sheetName val="3.02_Reinforcement"/>
      <sheetName val="3.03_Governors"/>
      <sheetName val="3.04_Connections"/>
      <sheetName val="3.05_Other_Capex"/>
      <sheetName val="3.06_Transport_&amp;_Plant"/>
      <sheetName val="3.07_Capitalised_Overheads"/>
      <sheetName val="4.00_Repex_Summary"/>
      <sheetName val="4.01_Repex_Mains_Tier-1"/>
      <sheetName val="4.02_Repex_Mains_Tier-2A"/>
      <sheetName val="4.03_Repex_Mains_Tier-2B_&amp;_3"/>
      <sheetName val="4.04_Repex_Mains_Other"/>
      <sheetName val="4.05_Repex_Mains_Diversions"/>
      <sheetName val="4.06_Capitalised_Replacement"/>
      <sheetName val="4.07_Repex_Services"/>
      <sheetName val="4.08_Repex_MOB"/>
      <sheetName val="4.09_Repex_Cost_Breakdown"/>
      <sheetName val="4.10_MRPS"/>
      <sheetName val="4.11_Dynamic_Growth_Tier_1"/>
      <sheetName val="4.12_Robotic_Intervention"/>
      <sheetName val="5.01_LTS_&amp;_Entry_Assets"/>
      <sheetName val="5.02_Network_Assets"/>
      <sheetName val="5.03_Capacity_&amp;_Storage_Assets"/>
      <sheetName val="5.04_Capacity_&amp;_Demand"/>
      <sheetName val="5.05_Capacity_Output_Data"/>
      <sheetName val="5.06_MEAV_Assets"/>
      <sheetName val="5.07_PRE_Reports_&amp;_Repairs"/>
      <sheetName val="5.08_Safety"/>
      <sheetName val="5.09_Reliability"/>
      <sheetName val="5.10_BCF"/>
      <sheetName val="5.11_Innovation"/>
      <sheetName val="5.12_Cyber_Security_OT"/>
      <sheetName val="5.13_Cyber_Security_IT"/>
      <sheetName val="5.14_Physical_Security_Capex"/>
      <sheetName val="5.15_Physical_Security_Opex"/>
      <sheetName val="5.16_EAP"/>
      <sheetName val="5.17_NARM_Reconciliation"/>
      <sheetName val="5.18_Bespoke_Uncertain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3">
          <cell r="R13">
            <v>6.4301157885481341</v>
          </cell>
          <cell r="S13">
            <v>5.4264110972422097</v>
          </cell>
          <cell r="T13">
            <v>5.5051862630273369</v>
          </cell>
          <cell r="U13">
            <v>6.0212103744705567</v>
          </cell>
          <cell r="V13">
            <v>5.8047615609630734</v>
          </cell>
        </row>
        <row r="14">
          <cell r="R14">
            <v>7.6615000000000011</v>
          </cell>
          <cell r="S14">
            <v>7.6231925</v>
          </cell>
          <cell r="T14">
            <v>7.5850765375</v>
          </cell>
          <cell r="U14">
            <v>7.547151154812501</v>
          </cell>
          <cell r="V14">
            <v>7.5094153990384385</v>
          </cell>
        </row>
        <row r="15">
          <cell r="R15">
            <v>2.1782828013487405</v>
          </cell>
          <cell r="S15">
            <v>2.167391387341997</v>
          </cell>
          <cell r="T15">
            <v>2.1565544304052868</v>
          </cell>
          <cell r="U15">
            <v>2.1457716582532598</v>
          </cell>
          <cell r="V15">
            <v>2.1350427999619934</v>
          </cell>
        </row>
        <row r="16">
          <cell r="R16">
            <v>1.2976838055040036</v>
          </cell>
          <cell r="S16">
            <v>1.2911953864764836</v>
          </cell>
          <cell r="T16">
            <v>1.2847394095441007</v>
          </cell>
          <cell r="U16">
            <v>1.2783157124963804</v>
          </cell>
          <cell r="V16">
            <v>1.2719241339338982</v>
          </cell>
        </row>
        <row r="20">
          <cell r="R20">
            <v>10.785370109338125</v>
          </cell>
          <cell r="S20">
            <v>10.623589557698054</v>
          </cell>
          <cell r="T20">
            <v>10.464235714332585</v>
          </cell>
          <cell r="U20">
            <v>10.307272178617595</v>
          </cell>
          <cell r="V20">
            <v>10.152663095938333</v>
          </cell>
        </row>
        <row r="21">
          <cell r="R21">
            <v>15.651089999999996</v>
          </cell>
          <cell r="S21">
            <v>15.259812749999998</v>
          </cell>
          <cell r="T21">
            <v>14.878317431249998</v>
          </cell>
          <cell r="U21">
            <v>14.506359495468748</v>
          </cell>
          <cell r="V21">
            <v>14.143700508082031</v>
          </cell>
        </row>
        <row r="22">
          <cell r="R22">
            <v>16.425122276925226</v>
          </cell>
          <cell r="S22">
            <v>17.210870536947873</v>
          </cell>
          <cell r="T22">
            <v>17.301654378489349</v>
          </cell>
          <cell r="U22">
            <v>16.215462764895364</v>
          </cell>
          <cell r="V22">
            <v>16.932809229817856</v>
          </cell>
        </row>
        <row r="23"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4">
          <cell r="R24">
            <v>3.6372366961063332</v>
          </cell>
          <cell r="S24">
            <v>3.6247366961063334</v>
          </cell>
          <cell r="T24">
            <v>3.612299196106334</v>
          </cell>
          <cell r="U24">
            <v>3.5999238836063334</v>
          </cell>
          <cell r="V24">
            <v>3.5876104476688333</v>
          </cell>
        </row>
        <row r="30">
          <cell r="R30">
            <v>7.2039999999999988</v>
          </cell>
          <cell r="S30">
            <v>7.1681800000000004</v>
          </cell>
          <cell r="T30">
            <v>7.1325391000000007</v>
          </cell>
          <cell r="U30">
            <v>7.097076404500001</v>
          </cell>
          <cell r="V30">
            <v>7.0617910224775002</v>
          </cell>
        </row>
        <row r="31">
          <cell r="R31">
            <v>2.786</v>
          </cell>
          <cell r="S31">
            <v>2.7720699999999994</v>
          </cell>
          <cell r="T31">
            <v>2.7582096500000004</v>
          </cell>
          <cell r="U31">
            <v>2.7444186017499996</v>
          </cell>
          <cell r="V31">
            <v>2.7306965087412509</v>
          </cell>
        </row>
        <row r="32">
          <cell r="R32">
            <v>1.1880299999999997</v>
          </cell>
          <cell r="S32">
            <v>1.1820898499999997</v>
          </cell>
          <cell r="T32">
            <v>1.1761794007499997</v>
          </cell>
          <cell r="U32">
            <v>1.1702985037462494</v>
          </cell>
          <cell r="V32">
            <v>1.1644470112275185</v>
          </cell>
        </row>
        <row r="33">
          <cell r="R33">
            <v>3.6814999999999993</v>
          </cell>
          <cell r="S33">
            <v>3.6630925000000016</v>
          </cell>
          <cell r="T33">
            <v>3.6447770375000008</v>
          </cell>
          <cell r="U33">
            <v>3.6265531523124999</v>
          </cell>
          <cell r="V33">
            <v>3.6084203865509377</v>
          </cell>
        </row>
        <row r="34">
          <cell r="R34">
            <v>3.3000638161540174</v>
          </cell>
          <cell r="S34">
            <v>3.3000638161540174</v>
          </cell>
          <cell r="T34">
            <v>3.3000638161540174</v>
          </cell>
          <cell r="U34">
            <v>3.3000638161540174</v>
          </cell>
          <cell r="V34">
            <v>3.3000638161540174</v>
          </cell>
        </row>
        <row r="35">
          <cell r="R35">
            <v>0.33156890625525143</v>
          </cell>
          <cell r="S35">
            <v>0.33156890625525143</v>
          </cell>
          <cell r="T35">
            <v>0.33156890625525143</v>
          </cell>
          <cell r="U35">
            <v>0.33156890625525143</v>
          </cell>
          <cell r="V35">
            <v>0.33156890625525143</v>
          </cell>
        </row>
        <row r="36">
          <cell r="R36">
            <v>4.5653662469710454</v>
          </cell>
          <cell r="S36">
            <v>4.54253941573619</v>
          </cell>
          <cell r="T36">
            <v>4.5198267186575087</v>
          </cell>
          <cell r="U36">
            <v>4.4972275850642216</v>
          </cell>
          <cell r="V36">
            <v>4.4747414471389</v>
          </cell>
        </row>
        <row r="37"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40">
          <cell r="R40">
            <v>3.7481287123801703</v>
          </cell>
          <cell r="S40">
            <v>3.5215662123801703</v>
          </cell>
          <cell r="T40">
            <v>3.4841742123801698</v>
          </cell>
          <cell r="U40">
            <v>3.5215662123801703</v>
          </cell>
          <cell r="V40">
            <v>3.46617421238017</v>
          </cell>
        </row>
      </sheetData>
      <sheetData sheetId="15" refreshError="1"/>
      <sheetData sheetId="16">
        <row r="12">
          <cell r="R12">
            <v>5.2882044854148607</v>
          </cell>
          <cell r="S12">
            <v>5.0404825942723619</v>
          </cell>
          <cell r="T12">
            <v>4.8052520178918448</v>
          </cell>
          <cell r="U12">
            <v>4.5679175885932422</v>
          </cell>
          <cell r="V12">
            <v>4.3193049509041117</v>
          </cell>
        </row>
        <row r="13">
          <cell r="R13">
            <v>1.8442474518508007</v>
          </cell>
          <cell r="S13">
            <v>1.8442474518508007</v>
          </cell>
          <cell r="T13">
            <v>1.8442474518508007</v>
          </cell>
          <cell r="U13">
            <v>1.8442474518508007</v>
          </cell>
          <cell r="V13">
            <v>1.8442474518508007</v>
          </cell>
        </row>
        <row r="14">
          <cell r="R14">
            <v>44.033172797503155</v>
          </cell>
          <cell r="S14">
            <v>44.033172797503155</v>
          </cell>
          <cell r="T14">
            <v>44.033172797503155</v>
          </cell>
          <cell r="U14">
            <v>44.033172797503155</v>
          </cell>
          <cell r="V14">
            <v>44.033172797503155</v>
          </cell>
        </row>
        <row r="15">
          <cell r="R15">
            <v>4.2</v>
          </cell>
          <cell r="S15">
            <v>4.2</v>
          </cell>
          <cell r="T15">
            <v>4.2</v>
          </cell>
          <cell r="U15">
            <v>4.2</v>
          </cell>
          <cell r="V15">
            <v>4.2</v>
          </cell>
        </row>
        <row r="18">
          <cell r="R18">
            <v>7.43759704</v>
          </cell>
          <cell r="S18">
            <v>7.43759704</v>
          </cell>
          <cell r="T18">
            <v>7.43759704</v>
          </cell>
          <cell r="U18">
            <v>7.43759704</v>
          </cell>
          <cell r="V18">
            <v>7.43759704</v>
          </cell>
        </row>
        <row r="19"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R20">
            <v>30.391852929403903</v>
          </cell>
          <cell r="S20">
            <v>30.433321538800069</v>
          </cell>
          <cell r="T20">
            <v>29.925479493570421</v>
          </cell>
          <cell r="U20">
            <v>29.251646969231722</v>
          </cell>
          <cell r="V20">
            <v>28.678085319181509</v>
          </cell>
        </row>
        <row r="23">
          <cell r="R23">
            <v>3.1360000000000001</v>
          </cell>
          <cell r="S23">
            <v>3.3130000000000002</v>
          </cell>
          <cell r="T23">
            <v>2.2559999999999998</v>
          </cell>
          <cell r="U23">
            <v>2.242</v>
          </cell>
          <cell r="V23">
            <v>2.2229999999999999</v>
          </cell>
        </row>
        <row r="24">
          <cell r="R24">
            <v>3.0750000000000002</v>
          </cell>
          <cell r="S24">
            <v>2.9699999999999998</v>
          </cell>
          <cell r="T24">
            <v>2.5975000000000001</v>
          </cell>
          <cell r="U24">
            <v>2.0074999999999998</v>
          </cell>
          <cell r="V24">
            <v>0.85000000000000009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22">
          <cell r="R22">
            <v>9.731002439985307</v>
          </cell>
          <cell r="S22">
            <v>9.6823474277853805</v>
          </cell>
          <cell r="T22">
            <v>9.6339356906464548</v>
          </cell>
          <cell r="U22">
            <v>9.585766012193222</v>
          </cell>
          <cell r="V22">
            <v>9.5378371821322574</v>
          </cell>
        </row>
        <row r="27">
          <cell r="R27">
            <v>7.1840643134824695</v>
          </cell>
          <cell r="S27">
            <v>7.1481439919150569</v>
          </cell>
          <cell r="T27">
            <v>7.1124032719554817</v>
          </cell>
          <cell r="U27">
            <v>7.0768412555957045</v>
          </cell>
          <cell r="V27">
            <v>7.0414570493177262</v>
          </cell>
        </row>
        <row r="28">
          <cell r="R28">
            <v>8.73888451465865E-2</v>
          </cell>
          <cell r="S28">
            <v>8.6951900920853573E-2</v>
          </cell>
          <cell r="T28">
            <v>8.6517141416249305E-2</v>
          </cell>
          <cell r="U28">
            <v>8.6084555709168037E-2</v>
          </cell>
          <cell r="V28">
            <v>8.5654132930622212E-2</v>
          </cell>
        </row>
        <row r="33">
          <cell r="R33">
            <v>0.72302014628169231</v>
          </cell>
          <cell r="S33">
            <v>0.71940504555028384</v>
          </cell>
          <cell r="T33">
            <v>0.71580802032253232</v>
          </cell>
          <cell r="U33">
            <v>0.71222898022091974</v>
          </cell>
          <cell r="V33">
            <v>0.70866783531981514</v>
          </cell>
        </row>
        <row r="36">
          <cell r="R36">
            <v>0.56815875689320938</v>
          </cell>
          <cell r="S36">
            <v>0.56531796310874327</v>
          </cell>
          <cell r="T36">
            <v>0.56249137329319954</v>
          </cell>
          <cell r="U36">
            <v>0.55967891642673362</v>
          </cell>
          <cell r="V36">
            <v>0.55688052184459991</v>
          </cell>
        </row>
        <row r="38">
          <cell r="R38">
            <v>8.6960979367741427</v>
          </cell>
          <cell r="S38">
            <v>8.5348357070692025</v>
          </cell>
          <cell r="T38">
            <v>8.3773125538393103</v>
          </cell>
          <cell r="U38">
            <v>8.2234367558454604</v>
          </cell>
          <cell r="V38">
            <v>8.0731188687986748</v>
          </cell>
        </row>
        <row r="47">
          <cell r="R47">
            <v>49.059211457221352</v>
          </cell>
          <cell r="S47">
            <v>48.813915399935226</v>
          </cell>
          <cell r="T47">
            <v>48.569845822935562</v>
          </cell>
          <cell r="U47">
            <v>48.32699659382088</v>
          </cell>
          <cell r="V47">
            <v>48.085361610851777</v>
          </cell>
        </row>
        <row r="48">
          <cell r="R48">
            <v>3.620923645421871</v>
          </cell>
          <cell r="S48">
            <v>3.6028190271947618</v>
          </cell>
          <cell r="T48">
            <v>3.584804932058788</v>
          </cell>
          <cell r="U48">
            <v>3.5668809073984944</v>
          </cell>
          <cell r="V48">
            <v>3.5490465028615019</v>
          </cell>
        </row>
        <row r="49">
          <cell r="R49">
            <v>2.810854067516781</v>
          </cell>
          <cell r="S49">
            <v>2.7967997971791969</v>
          </cell>
          <cell r="T49">
            <v>2.7828157981933015</v>
          </cell>
          <cell r="U49">
            <v>2.7689017192023346</v>
          </cell>
          <cell r="V49">
            <v>2.7550572106063225</v>
          </cell>
        </row>
        <row r="60">
          <cell r="R60">
            <v>8.8657956217413894</v>
          </cell>
          <cell r="S60">
            <v>8.8214666436326805</v>
          </cell>
          <cell r="T60">
            <v>8.7773593104145178</v>
          </cell>
          <cell r="U60">
            <v>8.7334725138624449</v>
          </cell>
          <cell r="V60">
            <v>8.6898051512931325</v>
          </cell>
        </row>
        <row r="67">
          <cell r="R67">
            <v>0.96747478507810536</v>
          </cell>
          <cell r="S67">
            <v>0.96263741115271495</v>
          </cell>
          <cell r="T67">
            <v>0.95782422409695123</v>
          </cell>
          <cell r="U67">
            <v>0.95303510297646665</v>
          </cell>
          <cell r="V67">
            <v>0.94826992746158423</v>
          </cell>
        </row>
        <row r="75">
          <cell r="R75">
            <v>0.75641721269517914</v>
          </cell>
          <cell r="S75">
            <v>0.75263512663170329</v>
          </cell>
          <cell r="T75">
            <v>0.74887195099854464</v>
          </cell>
          <cell r="U75">
            <v>0.74512759124355199</v>
          </cell>
          <cell r="V75">
            <v>0.74140195328733416</v>
          </cell>
        </row>
        <row r="83">
          <cell r="R83">
            <v>1.2480987702853965E-2</v>
          </cell>
          <cell r="S83">
            <v>1.2418582764339695E-2</v>
          </cell>
          <cell r="T83">
            <v>1.2356489850517998E-2</v>
          </cell>
          <cell r="U83">
            <v>1.2294707401265407E-2</v>
          </cell>
          <cell r="V83">
            <v>1.2233233864259079E-2</v>
          </cell>
        </row>
        <row r="88">
          <cell r="R88">
            <v>1.3646332688793488E-3</v>
          </cell>
          <cell r="S88">
            <v>1.357810102534952E-3</v>
          </cell>
          <cell r="T88">
            <v>1.3510210520222771E-3</v>
          </cell>
          <cell r="U88">
            <v>1.3442659467621657E-3</v>
          </cell>
          <cell r="V88">
            <v>1.3375446170283548E-3</v>
          </cell>
        </row>
        <row r="104">
          <cell r="R104">
            <v>0.1520345987954283</v>
          </cell>
          <cell r="S104">
            <v>0.15127442580145117</v>
          </cell>
          <cell r="T104">
            <v>0.15051805367244392</v>
          </cell>
          <cell r="U104">
            <v>0.1497654634040817</v>
          </cell>
          <cell r="V104">
            <v>0.14901663608706128</v>
          </cell>
        </row>
        <row r="109">
          <cell r="R109">
            <v>1.6661861085221167E-2</v>
          </cell>
          <cell r="S109">
            <v>1.6578551779795059E-2</v>
          </cell>
          <cell r="T109">
            <v>1.6495659020896086E-2</v>
          </cell>
          <cell r="U109">
            <v>1.6413180725791607E-2</v>
          </cell>
          <cell r="V109">
            <v>1.6331114822162648E-2</v>
          </cell>
        </row>
      </sheetData>
      <sheetData sheetId="47" refreshError="1"/>
      <sheetData sheetId="48" refreshError="1"/>
      <sheetData sheetId="49" refreshError="1"/>
      <sheetData sheetId="50">
        <row r="12">
          <cell r="R12">
            <v>2.6293493912465249</v>
          </cell>
          <cell r="S12">
            <v>2.6162026442902917</v>
          </cell>
          <cell r="T12">
            <v>2.6031216310688405</v>
          </cell>
          <cell r="U12">
            <v>2.5901060229134969</v>
          </cell>
          <cell r="V12">
            <v>2.5771554927989291</v>
          </cell>
        </row>
        <row r="13">
          <cell r="R13">
            <v>4.5227855252107103</v>
          </cell>
          <cell r="S13">
            <v>4.5001715975846563</v>
          </cell>
          <cell r="T13">
            <v>4.4776707395967339</v>
          </cell>
          <cell r="U13">
            <v>4.4552823858987507</v>
          </cell>
          <cell r="V13">
            <v>4.433005973969256</v>
          </cell>
        </row>
        <row r="14">
          <cell r="R14">
            <v>10.541724534410958</v>
          </cell>
          <cell r="S14">
            <v>10.489015911738903</v>
          </cell>
          <cell r="T14">
            <v>10.436570832180209</v>
          </cell>
          <cell r="U14">
            <v>10.384387978019307</v>
          </cell>
          <cell r="V14">
            <v>10.33246603812921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9"/>
  <sheetViews>
    <sheetView showGridLines="0" topLeftCell="A19" zoomScale="80" zoomScaleNormal="80" workbookViewId="0">
      <selection activeCell="A22" sqref="A1:XFD1048576"/>
    </sheetView>
  </sheetViews>
  <sheetFormatPr defaultRowHeight="15" x14ac:dyDescent="0.25"/>
  <cols>
    <col min="2" max="2" width="21.85546875" style="7" customWidth="1"/>
    <col min="3" max="3" width="41.140625" customWidth="1"/>
    <col min="4" max="8" width="13.28515625" style="1" customWidth="1"/>
    <col min="9" max="9" width="13.28515625" style="10" customWidth="1"/>
    <col min="10" max="10" width="13.28515625" style="1" customWidth="1"/>
  </cols>
  <sheetData>
    <row r="2" spans="2:10" x14ac:dyDescent="0.25">
      <c r="B2" s="11" t="s">
        <v>86</v>
      </c>
    </row>
    <row r="4" spans="2:10" x14ac:dyDescent="0.25">
      <c r="B4" s="24" t="s">
        <v>17</v>
      </c>
      <c r="C4" s="23" t="s">
        <v>18</v>
      </c>
      <c r="D4" s="25" t="s">
        <v>66</v>
      </c>
      <c r="E4" s="25"/>
      <c r="F4" s="25"/>
      <c r="G4" s="25"/>
      <c r="H4" s="25"/>
      <c r="I4" s="25"/>
      <c r="J4" s="23" t="s">
        <v>55</v>
      </c>
    </row>
    <row r="5" spans="2:10" ht="26.25" customHeight="1" x14ac:dyDescent="0.25">
      <c r="B5" s="24"/>
      <c r="C5" s="23"/>
      <c r="D5" s="15" t="s">
        <v>0</v>
      </c>
      <c r="E5" s="6" t="s">
        <v>1</v>
      </c>
      <c r="F5" s="6" t="s">
        <v>2</v>
      </c>
      <c r="G5" s="6" t="s">
        <v>3</v>
      </c>
      <c r="H5" s="6" t="s">
        <v>4</v>
      </c>
      <c r="I5" s="14" t="s">
        <v>19</v>
      </c>
      <c r="J5" s="23"/>
    </row>
    <row r="6" spans="2:10" ht="26.25" customHeight="1" x14ac:dyDescent="0.25">
      <c r="B6" s="28" t="s">
        <v>5</v>
      </c>
      <c r="C6" s="2" t="s">
        <v>11</v>
      </c>
      <c r="D6" s="3">
        <v>0.32701139195684237</v>
      </c>
      <c r="E6" s="3">
        <v>0.32701139195684237</v>
      </c>
      <c r="F6" s="3">
        <v>0.51004015611179154</v>
      </c>
      <c r="G6" s="3">
        <v>0.32701139195684237</v>
      </c>
      <c r="H6" s="3">
        <v>0.32701139195684237</v>
      </c>
      <c r="I6" s="8">
        <f>SUM(D6:H6)</f>
        <v>1.818085723939161</v>
      </c>
      <c r="J6" s="16" t="s">
        <v>60</v>
      </c>
    </row>
    <row r="7" spans="2:10" ht="26.25" customHeight="1" x14ac:dyDescent="0.25">
      <c r="B7" s="28"/>
      <c r="C7" s="2" t="s">
        <v>12</v>
      </c>
      <c r="D7" s="3">
        <v>0</v>
      </c>
      <c r="E7" s="3">
        <v>1.5228304239783246</v>
      </c>
      <c r="F7" s="3">
        <v>1.5228304239783246</v>
      </c>
      <c r="G7" s="3">
        <v>1.5228304239783246</v>
      </c>
      <c r="H7" s="3">
        <v>3.4344823152702966</v>
      </c>
      <c r="I7" s="8">
        <f t="shared" ref="I7:I46" si="0">SUM(D7:H7)</f>
        <v>8.0029735872052701</v>
      </c>
      <c r="J7" s="16" t="s">
        <v>60</v>
      </c>
    </row>
    <row r="8" spans="2:10" ht="26.25" customHeight="1" x14ac:dyDescent="0.25">
      <c r="B8" s="28"/>
      <c r="C8" s="2" t="s">
        <v>13</v>
      </c>
      <c r="D8" s="3">
        <v>0.16772080754048568</v>
      </c>
      <c r="E8" s="3">
        <v>0.16772080754048568</v>
      </c>
      <c r="F8" s="3">
        <v>0.16772080754048568</v>
      </c>
      <c r="G8" s="3">
        <v>0.16772080754048568</v>
      </c>
      <c r="H8" s="3">
        <v>0.11181387169365711</v>
      </c>
      <c r="I8" s="8">
        <f t="shared" si="0"/>
        <v>0.78269710185559982</v>
      </c>
      <c r="J8" s="16" t="s">
        <v>60</v>
      </c>
    </row>
    <row r="9" spans="2:10" ht="26.25" customHeight="1" x14ac:dyDescent="0.25">
      <c r="B9" s="28"/>
      <c r="C9" s="2" t="s">
        <v>14</v>
      </c>
      <c r="D9" s="3">
        <v>0.29894698145308352</v>
      </c>
      <c r="E9" s="3">
        <v>0.29894698145308352</v>
      </c>
      <c r="F9" s="3">
        <v>0.29894698145308352</v>
      </c>
      <c r="G9" s="3">
        <v>0.29894698145308352</v>
      </c>
      <c r="H9" s="3">
        <v>0.29894698145308352</v>
      </c>
      <c r="I9" s="8">
        <f t="shared" si="0"/>
        <v>1.4947349072654177</v>
      </c>
      <c r="J9" s="16" t="s">
        <v>60</v>
      </c>
    </row>
    <row r="10" spans="2:10" ht="26.25" customHeight="1" x14ac:dyDescent="0.25">
      <c r="B10" s="28"/>
      <c r="C10" s="2" t="s">
        <v>15</v>
      </c>
      <c r="D10" s="3">
        <v>0</v>
      </c>
      <c r="E10" s="3">
        <v>0.414158834781992</v>
      </c>
      <c r="F10" s="3">
        <v>0.414158834781992</v>
      </c>
      <c r="G10" s="3">
        <v>0.414158834781992</v>
      </c>
      <c r="H10" s="3">
        <v>0.828317669563984</v>
      </c>
      <c r="I10" s="8">
        <f t="shared" si="0"/>
        <v>2.07079417390996</v>
      </c>
      <c r="J10" s="4" t="s">
        <v>57</v>
      </c>
    </row>
    <row r="11" spans="2:10" ht="26.25" customHeight="1" x14ac:dyDescent="0.25">
      <c r="B11" s="28"/>
      <c r="C11" s="2" t="s">
        <v>16</v>
      </c>
      <c r="D11" s="3">
        <v>2.3956983020860436</v>
      </c>
      <c r="E11" s="3">
        <v>5.4901419422805162</v>
      </c>
      <c r="F11" s="3">
        <v>6.887632618497376</v>
      </c>
      <c r="G11" s="3">
        <v>3.793188978302902</v>
      </c>
      <c r="H11" s="3">
        <v>0.89838686328226636</v>
      </c>
      <c r="I11" s="8">
        <f t="shared" si="0"/>
        <v>19.465048704449103</v>
      </c>
      <c r="J11" s="4" t="s">
        <v>61</v>
      </c>
    </row>
    <row r="12" spans="2:10" ht="26.25" customHeight="1" x14ac:dyDescent="0.25">
      <c r="B12" s="28" t="s">
        <v>6</v>
      </c>
      <c r="C12" s="2" t="s">
        <v>20</v>
      </c>
      <c r="D12" s="3">
        <v>0.24647441087031713</v>
      </c>
      <c r="E12" s="3">
        <v>0.24647441087031713</v>
      </c>
      <c r="F12" s="3">
        <v>0.76258608575686104</v>
      </c>
      <c r="G12" s="3">
        <v>0.98319664516014538</v>
      </c>
      <c r="H12" s="3">
        <v>0.37630554949448486</v>
      </c>
      <c r="I12" s="8">
        <f t="shared" si="0"/>
        <v>2.6150371021521255</v>
      </c>
      <c r="J12" s="4" t="s">
        <v>68</v>
      </c>
    </row>
    <row r="13" spans="2:10" ht="26.25" customHeight="1" x14ac:dyDescent="0.25">
      <c r="B13" s="28"/>
      <c r="C13" s="2" t="s">
        <v>21</v>
      </c>
      <c r="D13" s="3">
        <v>1.5097292856333859</v>
      </c>
      <c r="E13" s="3">
        <v>1.5097292856333859</v>
      </c>
      <c r="F13" s="3">
        <v>0.75486464281669297</v>
      </c>
      <c r="G13" s="3">
        <v>1.5097292856333859</v>
      </c>
      <c r="H13" s="3">
        <v>1.5097292856333859</v>
      </c>
      <c r="I13" s="8">
        <f t="shared" si="0"/>
        <v>6.7937817853502356</v>
      </c>
      <c r="J13" s="4" t="s">
        <v>67</v>
      </c>
    </row>
    <row r="14" spans="2:10" ht="26.25" customHeight="1" x14ac:dyDescent="0.25">
      <c r="B14" s="28"/>
      <c r="C14" s="2" t="s">
        <v>22</v>
      </c>
      <c r="D14" s="3">
        <v>2.1594507820593236</v>
      </c>
      <c r="E14" s="3">
        <v>4.557258532436494</v>
      </c>
      <c r="F14" s="3">
        <v>3.837401344076186</v>
      </c>
      <c r="G14" s="3">
        <v>2.8313898170077958</v>
      </c>
      <c r="H14" s="3">
        <v>3.0721384272499064</v>
      </c>
      <c r="I14" s="8">
        <f t="shared" si="0"/>
        <v>16.457638902829707</v>
      </c>
      <c r="J14" s="4" t="s">
        <v>68</v>
      </c>
    </row>
    <row r="15" spans="2:10" ht="26.25" customHeight="1" x14ac:dyDescent="0.25">
      <c r="B15" s="28"/>
      <c r="C15" s="2" t="s">
        <v>23</v>
      </c>
      <c r="D15" s="3">
        <v>0.67018927268192752</v>
      </c>
      <c r="E15" s="3">
        <v>0.96970622864396028</v>
      </c>
      <c r="F15" s="3">
        <v>2.7103171071180201</v>
      </c>
      <c r="G15" s="3">
        <v>1.8400116678809904</v>
      </c>
      <c r="H15" s="3">
        <v>1.8400116678809904</v>
      </c>
      <c r="I15" s="8">
        <f t="shared" si="0"/>
        <v>8.0302359442058879</v>
      </c>
      <c r="J15" s="4" t="s">
        <v>68</v>
      </c>
    </row>
    <row r="16" spans="2:10" ht="26.25" customHeight="1" x14ac:dyDescent="0.25">
      <c r="B16" s="28"/>
      <c r="C16" s="2" t="s">
        <v>24</v>
      </c>
      <c r="D16" s="3">
        <v>0.4868170135832075</v>
      </c>
      <c r="E16" s="3">
        <v>0.44599596814176834</v>
      </c>
      <c r="F16" s="3">
        <v>0.4868170135832075</v>
      </c>
      <c r="G16" s="3">
        <v>0.4868170135832075</v>
      </c>
      <c r="H16" s="3">
        <v>0.16328418176575638</v>
      </c>
      <c r="I16" s="8">
        <f t="shared" si="0"/>
        <v>2.0697311906571474</v>
      </c>
      <c r="J16" s="4" t="s">
        <v>67</v>
      </c>
    </row>
    <row r="17" spans="2:10" ht="26.25" customHeight="1" x14ac:dyDescent="0.25">
      <c r="B17" s="28"/>
      <c r="C17" s="2" t="s">
        <v>25</v>
      </c>
      <c r="D17" s="3">
        <v>0.29134000371832758</v>
      </c>
      <c r="E17" s="3">
        <v>0.19422666914555167</v>
      </c>
      <c r="F17" s="3">
        <v>0.19422666914555167</v>
      </c>
      <c r="G17" s="3">
        <v>0.19422666914555167</v>
      </c>
      <c r="H17" s="3">
        <v>0.19422666914555167</v>
      </c>
      <c r="I17" s="8">
        <f t="shared" si="0"/>
        <v>1.0682466803005342</v>
      </c>
      <c r="J17" s="4" t="s">
        <v>67</v>
      </c>
    </row>
    <row r="18" spans="2:10" ht="26.25" customHeight="1" x14ac:dyDescent="0.25">
      <c r="B18" s="28"/>
      <c r="C18" s="2" t="s">
        <v>26</v>
      </c>
      <c r="D18" s="3">
        <v>0.92195657561462985</v>
      </c>
      <c r="E18" s="3">
        <v>0.92195657561462985</v>
      </c>
      <c r="F18" s="3">
        <v>0.92195657561462985</v>
      </c>
      <c r="G18" s="3">
        <v>0.92195657561462985</v>
      </c>
      <c r="H18" s="3">
        <v>0.92195657561462985</v>
      </c>
      <c r="I18" s="8">
        <f t="shared" si="0"/>
        <v>4.6097828780731493</v>
      </c>
      <c r="J18" s="16" t="s">
        <v>68</v>
      </c>
    </row>
    <row r="19" spans="2:10" ht="26.25" customHeight="1" x14ac:dyDescent="0.25">
      <c r="B19" s="28"/>
      <c r="C19" s="2" t="s">
        <v>27</v>
      </c>
      <c r="D19" s="3">
        <v>1.390410269264666</v>
      </c>
      <c r="E19" s="3">
        <v>1.1044934939287998</v>
      </c>
      <c r="F19" s="3">
        <v>1.1044934939287998</v>
      </c>
      <c r="G19" s="3">
        <v>1.1044934939287998</v>
      </c>
      <c r="H19" s="3">
        <v>1.1333217675788483</v>
      </c>
      <c r="I19" s="8">
        <f t="shared" si="0"/>
        <v>5.8372125186299133</v>
      </c>
      <c r="J19" s="16" t="s">
        <v>68</v>
      </c>
    </row>
    <row r="20" spans="2:10" ht="26.25" customHeight="1" x14ac:dyDescent="0.25">
      <c r="B20" s="28"/>
      <c r="C20" s="2" t="s">
        <v>28</v>
      </c>
      <c r="D20" s="3">
        <v>0</v>
      </c>
      <c r="E20" s="3">
        <v>0</v>
      </c>
      <c r="F20" s="3">
        <v>0.83497364599433954</v>
      </c>
      <c r="G20" s="3">
        <v>0</v>
      </c>
      <c r="H20" s="3">
        <v>0</v>
      </c>
      <c r="I20" s="8">
        <f t="shared" si="0"/>
        <v>0.83497364599433954</v>
      </c>
      <c r="J20" s="16" t="s">
        <v>68</v>
      </c>
    </row>
    <row r="21" spans="2:10" ht="26.25" customHeight="1" x14ac:dyDescent="0.25">
      <c r="B21" s="28"/>
      <c r="C21" s="2" t="s">
        <v>14</v>
      </c>
      <c r="D21" s="3">
        <v>0.24126885275326101</v>
      </c>
      <c r="E21" s="3">
        <v>0.24126885275326101</v>
      </c>
      <c r="F21" s="3">
        <v>0.24126885275326101</v>
      </c>
      <c r="G21" s="3">
        <v>0.24126885275326101</v>
      </c>
      <c r="H21" s="3">
        <v>0.24126885275326101</v>
      </c>
      <c r="I21" s="8">
        <f t="shared" si="0"/>
        <v>1.2063442637663051</v>
      </c>
      <c r="J21" s="16" t="s">
        <v>68</v>
      </c>
    </row>
    <row r="22" spans="2:10" ht="26.25" customHeight="1" x14ac:dyDescent="0.25">
      <c r="B22" s="28" t="s">
        <v>29</v>
      </c>
      <c r="C22" s="2" t="s">
        <v>30</v>
      </c>
      <c r="D22" s="3">
        <v>1.4000484734028074</v>
      </c>
      <c r="E22" s="3">
        <v>1.4000484734028074</v>
      </c>
      <c r="F22" s="3">
        <v>1.4000484734028074</v>
      </c>
      <c r="G22" s="3">
        <v>1.4000484734028074</v>
      </c>
      <c r="H22" s="3">
        <v>1.4000484734028074</v>
      </c>
      <c r="I22" s="8">
        <f t="shared" si="0"/>
        <v>7.000242367014037</v>
      </c>
      <c r="J22" s="16" t="s">
        <v>56</v>
      </c>
    </row>
    <row r="23" spans="2:10" ht="26.25" customHeight="1" x14ac:dyDescent="0.25">
      <c r="B23" s="28"/>
      <c r="C23" s="2" t="s">
        <v>31</v>
      </c>
      <c r="D23" s="3">
        <v>2.867450638427536E-2</v>
      </c>
      <c r="E23" s="3">
        <v>2.867450638427536E-2</v>
      </c>
      <c r="F23" s="3">
        <v>2.867450638427536E-2</v>
      </c>
      <c r="G23" s="3">
        <v>2.867450638427536E-2</v>
      </c>
      <c r="H23" s="3">
        <v>2.867450638427536E-2</v>
      </c>
      <c r="I23" s="8">
        <f t="shared" si="0"/>
        <v>0.14337253192137681</v>
      </c>
      <c r="J23" s="16" t="s">
        <v>57</v>
      </c>
    </row>
    <row r="24" spans="2:10" ht="26.25" customHeight="1" x14ac:dyDescent="0.25">
      <c r="B24" s="28"/>
      <c r="C24" s="2" t="s">
        <v>32</v>
      </c>
      <c r="D24" s="3">
        <v>0.14929273466322873</v>
      </c>
      <c r="E24" s="3">
        <v>0.14929273466322873</v>
      </c>
      <c r="F24" s="3">
        <v>0.14929273466322873</v>
      </c>
      <c r="G24" s="3">
        <v>0.14929273466322873</v>
      </c>
      <c r="H24" s="3">
        <v>0.14929273466322873</v>
      </c>
      <c r="I24" s="8">
        <f t="shared" si="0"/>
        <v>0.74646367331614361</v>
      </c>
      <c r="J24" s="16" t="s">
        <v>57</v>
      </c>
    </row>
    <row r="25" spans="2:10" ht="26.25" customHeight="1" x14ac:dyDescent="0.25">
      <c r="B25" s="28" t="s">
        <v>7</v>
      </c>
      <c r="C25" s="2" t="s">
        <v>33</v>
      </c>
      <c r="D25" s="3">
        <v>2.282889613894691</v>
      </c>
      <c r="E25" s="3">
        <v>2.1236503364255888</v>
      </c>
      <c r="F25" s="3">
        <v>2.0928140763912491</v>
      </c>
      <c r="G25" s="3">
        <v>2.0619778163569089</v>
      </c>
      <c r="H25" s="3">
        <v>1.7743355214530434</v>
      </c>
      <c r="I25" s="8">
        <f t="shared" si="0"/>
        <v>10.33566736452148</v>
      </c>
      <c r="J25" s="16" t="s">
        <v>58</v>
      </c>
    </row>
    <row r="26" spans="2:10" ht="26.25" customHeight="1" x14ac:dyDescent="0.25">
      <c r="B26" s="28"/>
      <c r="C26" s="2" t="s">
        <v>34</v>
      </c>
      <c r="D26" s="3">
        <v>2.9125722784059778</v>
      </c>
      <c r="E26" s="3">
        <v>3.3419149329172031</v>
      </c>
      <c r="F26" s="3">
        <v>3.7712575874284298</v>
      </c>
      <c r="G26" s="3">
        <v>3.9086221405321773</v>
      </c>
      <c r="H26" s="3">
        <v>4.337964795043403</v>
      </c>
      <c r="I26" s="8">
        <f t="shared" si="0"/>
        <v>18.272331734327189</v>
      </c>
      <c r="J26" s="16" t="s">
        <v>58</v>
      </c>
    </row>
    <row r="27" spans="2:10" ht="26.25" customHeight="1" x14ac:dyDescent="0.25">
      <c r="B27" s="28" t="s">
        <v>8</v>
      </c>
      <c r="C27" s="2" t="s">
        <v>35</v>
      </c>
      <c r="D27" s="3">
        <v>1.6631474826746064</v>
      </c>
      <c r="E27" s="3">
        <v>1.8620552474151333</v>
      </c>
      <c r="F27" s="3">
        <v>2.0598620261821412</v>
      </c>
      <c r="G27" s="3">
        <v>2.2628794894512958</v>
      </c>
      <c r="H27" s="3">
        <v>0</v>
      </c>
      <c r="I27" s="8">
        <f t="shared" si="0"/>
        <v>7.8479442457231769</v>
      </c>
      <c r="J27" s="16" t="s">
        <v>59</v>
      </c>
    </row>
    <row r="28" spans="2:10" ht="26.25" customHeight="1" x14ac:dyDescent="0.25">
      <c r="B28" s="28"/>
      <c r="C28" s="2" t="s">
        <v>36</v>
      </c>
      <c r="D28" s="3">
        <v>2.6196732575565642</v>
      </c>
      <c r="E28" s="3">
        <v>2.593018995329996</v>
      </c>
      <c r="F28" s="3">
        <v>2.566337680715856</v>
      </c>
      <c r="G28" s="3">
        <v>2.5396293137141424</v>
      </c>
      <c r="H28" s="3">
        <v>2.5128938943248569</v>
      </c>
      <c r="I28" s="8">
        <f t="shared" si="0"/>
        <v>12.831553141641415</v>
      </c>
      <c r="J28" s="16" t="s">
        <v>59</v>
      </c>
    </row>
    <row r="29" spans="2:10" ht="26.25" customHeight="1" x14ac:dyDescent="0.25">
      <c r="B29" s="28"/>
      <c r="C29" s="2" t="s">
        <v>37</v>
      </c>
      <c r="D29" s="3">
        <v>1.1253445096174837</v>
      </c>
      <c r="E29" s="3">
        <v>1.1422593789466442</v>
      </c>
      <c r="F29" s="3">
        <v>1.1576541834434193</v>
      </c>
      <c r="G29" s="3">
        <v>1.1717860460128293</v>
      </c>
      <c r="H29" s="3">
        <v>1.1848514285044707</v>
      </c>
      <c r="I29" s="8">
        <f t="shared" si="0"/>
        <v>5.7818955465248472</v>
      </c>
      <c r="J29" s="16" t="s">
        <v>59</v>
      </c>
    </row>
    <row r="30" spans="2:10" ht="26.25" customHeight="1" x14ac:dyDescent="0.25">
      <c r="B30" s="28"/>
      <c r="C30" s="2" t="s">
        <v>38</v>
      </c>
      <c r="D30" s="3">
        <v>2.4974830889376647</v>
      </c>
      <c r="E30" s="3">
        <v>2.5124511307628254</v>
      </c>
      <c r="F30" s="3">
        <v>2.5274191725879867</v>
      </c>
      <c r="G30" s="3">
        <v>2.542387214413147</v>
      </c>
      <c r="H30" s="3">
        <v>2.5573552562383082</v>
      </c>
      <c r="I30" s="8">
        <f t="shared" si="0"/>
        <v>12.637095862939931</v>
      </c>
      <c r="J30" s="16" t="s">
        <v>59</v>
      </c>
    </row>
    <row r="31" spans="2:10" ht="26.25" customHeight="1" x14ac:dyDescent="0.25">
      <c r="B31" s="28" t="s">
        <v>9</v>
      </c>
      <c r="C31" s="2" t="s">
        <v>39</v>
      </c>
      <c r="D31" s="3">
        <v>0.80846506552127273</v>
      </c>
      <c r="E31" s="3">
        <v>0.89346367261108617</v>
      </c>
      <c r="F31" s="3">
        <v>0.89346367261108617</v>
      </c>
      <c r="G31" s="3">
        <v>0.89346367261108617</v>
      </c>
      <c r="H31" s="3">
        <v>0.89346367261108617</v>
      </c>
      <c r="I31" s="8">
        <f t="shared" si="0"/>
        <v>4.3823197559656171</v>
      </c>
      <c r="J31" s="16" t="s">
        <v>68</v>
      </c>
    </row>
    <row r="32" spans="2:10" ht="26.25" customHeight="1" x14ac:dyDescent="0.25">
      <c r="B32" s="28"/>
      <c r="C32" s="2" t="s">
        <v>40</v>
      </c>
      <c r="D32" s="3">
        <v>1.5366735499882551</v>
      </c>
      <c r="E32" s="3">
        <v>1.5870444219970619</v>
      </c>
      <c r="F32" s="3">
        <v>2.0829812524766469</v>
      </c>
      <c r="G32" s="3">
        <v>2.4603141494382252</v>
      </c>
      <c r="H32" s="3">
        <v>2.3852876692705665</v>
      </c>
      <c r="I32" s="8">
        <f t="shared" si="0"/>
        <v>10.052301043170756</v>
      </c>
      <c r="J32" s="16" t="s">
        <v>62</v>
      </c>
    </row>
    <row r="33" spans="2:10" ht="26.25" customHeight="1" x14ac:dyDescent="0.25">
      <c r="B33" s="28"/>
      <c r="C33" s="2" t="s">
        <v>41</v>
      </c>
      <c r="D33" s="3">
        <v>6.8177171625392219E-2</v>
      </c>
      <c r="E33" s="3">
        <v>0.68177171625392208</v>
      </c>
      <c r="F33" s="3">
        <v>0.61359454462852991</v>
      </c>
      <c r="G33" s="3">
        <v>6.8177171625392219E-2</v>
      </c>
      <c r="H33" s="3">
        <v>6.8177171625392219E-2</v>
      </c>
      <c r="I33" s="8">
        <f t="shared" si="0"/>
        <v>1.4998977757586287</v>
      </c>
      <c r="J33" s="16" t="s">
        <v>57</v>
      </c>
    </row>
    <row r="34" spans="2:10" ht="26.25" customHeight="1" x14ac:dyDescent="0.25">
      <c r="B34" s="28"/>
      <c r="C34" s="2" t="s">
        <v>42</v>
      </c>
      <c r="D34" s="3">
        <v>0.54420552542071532</v>
      </c>
      <c r="E34" s="3">
        <v>0.54420552542071532</v>
      </c>
      <c r="F34" s="3">
        <v>0.54420552542071532</v>
      </c>
      <c r="G34" s="3">
        <v>0.54420552542071532</v>
      </c>
      <c r="H34" s="3">
        <v>0.53322379957141841</v>
      </c>
      <c r="I34" s="8">
        <f t="shared" si="0"/>
        <v>2.7100459012542797</v>
      </c>
      <c r="J34" s="16" t="s">
        <v>57</v>
      </c>
    </row>
    <row r="35" spans="2:10" ht="26.25" customHeight="1" x14ac:dyDescent="0.25">
      <c r="B35" s="28"/>
      <c r="C35" s="2" t="s">
        <v>43</v>
      </c>
      <c r="D35" s="3">
        <v>0.80677518491002509</v>
      </c>
      <c r="E35" s="3">
        <v>0.80677518491002509</v>
      </c>
      <c r="F35" s="3">
        <v>0.80677518491002509</v>
      </c>
      <c r="G35" s="3">
        <v>0.80677518491002509</v>
      </c>
      <c r="H35" s="3">
        <v>0.80677518491002509</v>
      </c>
      <c r="I35" s="8">
        <f t="shared" si="0"/>
        <v>4.0338759245501254</v>
      </c>
      <c r="J35" s="16" t="s">
        <v>57</v>
      </c>
    </row>
    <row r="36" spans="2:10" ht="26.25" customHeight="1" x14ac:dyDescent="0.25">
      <c r="B36" s="28"/>
      <c r="C36" s="2" t="s">
        <v>44</v>
      </c>
      <c r="D36" s="3">
        <v>0.18289659247243234</v>
      </c>
      <c r="E36" s="3">
        <v>0.18289659247243234</v>
      </c>
      <c r="F36" s="3">
        <v>0.18289659247243234</v>
      </c>
      <c r="G36" s="3">
        <v>0.18289659247243234</v>
      </c>
      <c r="H36" s="3">
        <v>0.18289659247243234</v>
      </c>
      <c r="I36" s="8">
        <f t="shared" si="0"/>
        <v>0.91448296236216176</v>
      </c>
      <c r="J36" s="16" t="s">
        <v>68</v>
      </c>
    </row>
    <row r="37" spans="2:10" ht="26.25" customHeight="1" x14ac:dyDescent="0.25">
      <c r="B37" s="28"/>
      <c r="C37" s="2" t="s">
        <v>45</v>
      </c>
      <c r="D37" s="3">
        <v>2.6105758688948701</v>
      </c>
      <c r="E37" s="3">
        <v>2.2792938057744121</v>
      </c>
      <c r="F37" s="3">
        <v>1.1591577691461237</v>
      </c>
      <c r="G37" s="3">
        <v>0.99577409234380554</v>
      </c>
      <c r="H37" s="3">
        <v>0.86021078769303994</v>
      </c>
      <c r="I37" s="8">
        <f t="shared" si="0"/>
        <v>7.9050123238522518</v>
      </c>
      <c r="J37" s="16" t="s">
        <v>63</v>
      </c>
    </row>
    <row r="38" spans="2:10" ht="26.25" customHeight="1" x14ac:dyDescent="0.25">
      <c r="B38" s="28"/>
      <c r="C38" s="2" t="s">
        <v>46</v>
      </c>
      <c r="D38" s="3">
        <v>0.18927120175442233</v>
      </c>
      <c r="E38" s="3">
        <v>0.18594387334822701</v>
      </c>
      <c r="F38" s="3">
        <v>0.18372565441076347</v>
      </c>
      <c r="G38" s="3">
        <v>0.18372565441076347</v>
      </c>
      <c r="H38" s="3">
        <v>0.19235892720546241</v>
      </c>
      <c r="I38" s="8">
        <f t="shared" si="0"/>
        <v>0.93502531112963871</v>
      </c>
      <c r="J38" s="16" t="s">
        <v>57</v>
      </c>
    </row>
    <row r="39" spans="2:10" ht="26.25" customHeight="1" x14ac:dyDescent="0.25">
      <c r="B39" s="28"/>
      <c r="C39" s="2" t="s">
        <v>47</v>
      </c>
      <c r="D39" s="3">
        <v>0.34109631532616413</v>
      </c>
      <c r="E39" s="3">
        <v>0.34109631532616413</v>
      </c>
      <c r="F39" s="3">
        <v>0.34109631532616413</v>
      </c>
      <c r="G39" s="3">
        <v>0.34109631532616413</v>
      </c>
      <c r="H39" s="3">
        <v>0.33624064859752534</v>
      </c>
      <c r="I39" s="8">
        <f t="shared" si="0"/>
        <v>1.7006259099021819</v>
      </c>
      <c r="J39" s="16" t="s">
        <v>68</v>
      </c>
    </row>
    <row r="40" spans="2:10" ht="26.25" customHeight="1" x14ac:dyDescent="0.25">
      <c r="B40" s="28"/>
      <c r="C40" s="2" t="s">
        <v>48</v>
      </c>
      <c r="D40" s="3">
        <v>8.0375251491004343E-2</v>
      </c>
      <c r="E40" s="3">
        <v>8.0375251491004343E-2</v>
      </c>
      <c r="F40" s="3">
        <v>8.0375251491004343E-2</v>
      </c>
      <c r="G40" s="3">
        <v>8.0375251491004343E-2</v>
      </c>
      <c r="H40" s="3">
        <v>8.0375251491004343E-2</v>
      </c>
      <c r="I40" s="8">
        <f t="shared" si="0"/>
        <v>0.4018762574550217</v>
      </c>
      <c r="J40" s="4" t="s">
        <v>57</v>
      </c>
    </row>
    <row r="41" spans="2:10" ht="26.25" customHeight="1" x14ac:dyDescent="0.25">
      <c r="B41" s="28"/>
      <c r="C41" s="2" t="s">
        <v>49</v>
      </c>
      <c r="D41" s="3">
        <v>0.54582444657605722</v>
      </c>
      <c r="E41" s="3">
        <v>0.54582444657605722</v>
      </c>
      <c r="F41" s="3">
        <v>0.11692704257295987</v>
      </c>
      <c r="G41" s="3">
        <v>0.11692704257295987</v>
      </c>
      <c r="H41" s="3">
        <v>0.11692704257295987</v>
      </c>
      <c r="I41" s="8">
        <f t="shared" si="0"/>
        <v>1.4424300208709939</v>
      </c>
      <c r="J41" s="4" t="s">
        <v>57</v>
      </c>
    </row>
    <row r="42" spans="2:10" ht="26.25" customHeight="1" x14ac:dyDescent="0.25">
      <c r="B42" s="28" t="s">
        <v>10</v>
      </c>
      <c r="C42" s="2" t="s">
        <v>50</v>
      </c>
      <c r="D42" s="3">
        <v>10.062921453239101</v>
      </c>
      <c r="E42" s="3">
        <v>10.92376674064788</v>
      </c>
      <c r="F42" s="3">
        <v>9.3344669719024047</v>
      </c>
      <c r="G42" s="3">
        <v>10.24595021739405</v>
      </c>
      <c r="H42" s="3">
        <v>9.459536627408287</v>
      </c>
      <c r="I42" s="8">
        <f t="shared" si="0"/>
        <v>50.026642010591715</v>
      </c>
      <c r="J42" s="4" t="s">
        <v>64</v>
      </c>
    </row>
    <row r="43" spans="2:10" ht="26.25" customHeight="1" x14ac:dyDescent="0.25">
      <c r="B43" s="28"/>
      <c r="C43" s="2" t="s">
        <v>51</v>
      </c>
      <c r="D43" s="3">
        <v>0.61292540996835498</v>
      </c>
      <c r="E43" s="3">
        <v>0.61292540996835498</v>
      </c>
      <c r="F43" s="3">
        <v>0.61292540996835498</v>
      </c>
      <c r="G43" s="3">
        <v>0.61292540996835498</v>
      </c>
      <c r="H43" s="3">
        <v>0.61292540996835498</v>
      </c>
      <c r="I43" s="8">
        <f t="shared" si="0"/>
        <v>3.0646270498417749</v>
      </c>
      <c r="J43" s="4" t="s">
        <v>57</v>
      </c>
    </row>
    <row r="44" spans="2:10" ht="26.25" customHeight="1" x14ac:dyDescent="0.25">
      <c r="B44" s="28"/>
      <c r="C44" s="2" t="s">
        <v>52</v>
      </c>
      <c r="D44" s="3">
        <v>4.3785700547804858</v>
      </c>
      <c r="E44" s="3">
        <v>5.4275760132566004</v>
      </c>
      <c r="F44" s="3">
        <v>4.4009274819948834</v>
      </c>
      <c r="G44" s="3">
        <v>3.9082635886752577</v>
      </c>
      <c r="H44" s="3">
        <v>2.1811050173266557</v>
      </c>
      <c r="I44" s="8">
        <f t="shared" si="0"/>
        <v>20.296442156033883</v>
      </c>
      <c r="J44" s="4" t="s">
        <v>65</v>
      </c>
    </row>
    <row r="45" spans="2:10" ht="26.25" customHeight="1" x14ac:dyDescent="0.25">
      <c r="B45" s="28"/>
      <c r="C45" s="2" t="s">
        <v>53</v>
      </c>
      <c r="D45" s="3">
        <v>2.2267429952173678</v>
      </c>
      <c r="E45" s="3">
        <v>6.808670026564107E-3</v>
      </c>
      <c r="F45" s="3">
        <v>0.46590398982758657</v>
      </c>
      <c r="G45" s="3">
        <v>0.46989340679028385</v>
      </c>
      <c r="H45" s="3">
        <v>1.6137609837708609</v>
      </c>
      <c r="I45" s="8">
        <f t="shared" si="0"/>
        <v>4.7831100456326627</v>
      </c>
      <c r="J45" s="4" t="s">
        <v>57</v>
      </c>
    </row>
    <row r="46" spans="2:10" ht="26.25" customHeight="1" x14ac:dyDescent="0.25">
      <c r="B46" s="28"/>
      <c r="C46" s="2" t="s">
        <v>54</v>
      </c>
      <c r="D46" s="3">
        <v>0.223</v>
      </c>
      <c r="E46" s="3">
        <v>0.223</v>
      </c>
      <c r="F46" s="3">
        <v>0.223</v>
      </c>
      <c r="G46" s="3">
        <v>0.223</v>
      </c>
      <c r="H46" s="3">
        <v>0.223</v>
      </c>
      <c r="I46" s="8">
        <f t="shared" si="0"/>
        <v>1.115</v>
      </c>
      <c r="J46" s="4" t="s">
        <v>57</v>
      </c>
    </row>
    <row r="47" spans="2:10" s="5" customFormat="1" ht="26.25" customHeight="1" x14ac:dyDescent="0.25">
      <c r="B47" s="26" t="s">
        <v>19</v>
      </c>
      <c r="C47" s="27"/>
      <c r="D47" s="8">
        <f t="shared" ref="D47:I47" si="1">SUM(D6:D46)</f>
        <v>51.004635981938705</v>
      </c>
      <c r="E47" s="8">
        <f t="shared" si="1"/>
        <v>58.888053775487606</v>
      </c>
      <c r="F47" s="8">
        <f t="shared" si="1"/>
        <v>59.446018353509679</v>
      </c>
      <c r="G47" s="8">
        <f t="shared" si="1"/>
        <v>54.836008449102728</v>
      </c>
      <c r="H47" s="8">
        <f t="shared" si="1"/>
        <v>49.842883466846402</v>
      </c>
      <c r="I47" s="8">
        <f t="shared" si="1"/>
        <v>274.01760002688519</v>
      </c>
      <c r="J47" s="19"/>
    </row>
    <row r="49" spans="9:9" x14ac:dyDescent="0.25">
      <c r="I49" s="9"/>
    </row>
  </sheetData>
  <mergeCells count="12">
    <mergeCell ref="J4:J5"/>
    <mergeCell ref="C4:C5"/>
    <mergeCell ref="B4:B5"/>
    <mergeCell ref="D4:I4"/>
    <mergeCell ref="B47:C47"/>
    <mergeCell ref="B6:B11"/>
    <mergeCell ref="B42:B46"/>
    <mergeCell ref="B31:B41"/>
    <mergeCell ref="B27:B30"/>
    <mergeCell ref="B25:B26"/>
    <mergeCell ref="B22:B24"/>
    <mergeCell ref="B12:B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9"/>
  <sheetViews>
    <sheetView showGridLines="0" zoomScale="80" zoomScaleNormal="80" workbookViewId="0">
      <selection activeCell="I5" sqref="I5"/>
    </sheetView>
  </sheetViews>
  <sheetFormatPr defaultRowHeight="15" x14ac:dyDescent="0.25"/>
  <cols>
    <col min="2" max="2" width="14.7109375" style="7" customWidth="1"/>
    <col min="3" max="3" width="41.140625" customWidth="1"/>
    <col min="4" max="8" width="13.28515625" style="1" customWidth="1"/>
    <col min="9" max="9" width="13.28515625" style="10" customWidth="1"/>
  </cols>
  <sheetData>
    <row r="2" spans="2:9" x14ac:dyDescent="0.25">
      <c r="B2" s="11" t="s">
        <v>86</v>
      </c>
    </row>
    <row r="4" spans="2:9" x14ac:dyDescent="0.25">
      <c r="B4" s="31" t="s">
        <v>118</v>
      </c>
      <c r="C4" s="32"/>
      <c r="D4" s="25" t="s">
        <v>66</v>
      </c>
      <c r="E4" s="25"/>
      <c r="F4" s="25"/>
      <c r="G4" s="25"/>
      <c r="H4" s="25"/>
      <c r="I4" s="25"/>
    </row>
    <row r="5" spans="2:9" ht="26.25" customHeight="1" x14ac:dyDescent="0.25">
      <c r="B5" s="33"/>
      <c r="C5" s="34"/>
      <c r="D5" s="15" t="s">
        <v>0</v>
      </c>
      <c r="E5" s="20" t="s">
        <v>1</v>
      </c>
      <c r="F5" s="20" t="s">
        <v>2</v>
      </c>
      <c r="G5" s="20" t="s">
        <v>3</v>
      </c>
      <c r="H5" s="20" t="s">
        <v>4</v>
      </c>
      <c r="I5" s="21" t="s">
        <v>19</v>
      </c>
    </row>
    <row r="6" spans="2:9" ht="26.25" customHeight="1" x14ac:dyDescent="0.25">
      <c r="B6" s="29" t="s">
        <v>5</v>
      </c>
      <c r="C6" s="30"/>
      <c r="D6" s="3">
        <f>SUM(Capex1!D6:D11)</f>
        <v>3.1893774830364552</v>
      </c>
      <c r="E6" s="3">
        <f>SUM(Capex1!E6:E11)</f>
        <v>8.2208103819912441</v>
      </c>
      <c r="F6" s="3">
        <f>SUM(Capex1!F6:F11)</f>
        <v>9.8013298223630532</v>
      </c>
      <c r="G6" s="3">
        <f>SUM(Capex1!G6:G11)</f>
        <v>6.5238574180136304</v>
      </c>
      <c r="H6" s="3">
        <f>SUM(Capex1!H6:H11)</f>
        <v>5.8989590932201299</v>
      </c>
      <c r="I6" s="8">
        <f>SUM(D6:H6)</f>
        <v>33.634334198624515</v>
      </c>
    </row>
    <row r="7" spans="2:9" ht="26.25" customHeight="1" x14ac:dyDescent="0.25">
      <c r="B7" s="29" t="s">
        <v>6</v>
      </c>
      <c r="C7" s="30"/>
      <c r="D7" s="3">
        <f>SUM(Capex1!D12:D21)</f>
        <v>7.9176364661790455</v>
      </c>
      <c r="E7" s="3">
        <f>SUM(Capex1!E12:E21)</f>
        <v>10.191110017168169</v>
      </c>
      <c r="F7" s="3">
        <f>SUM(Capex1!F12:F21)</f>
        <v>11.84890543078755</v>
      </c>
      <c r="G7" s="3">
        <f>SUM(Capex1!G12:G21)</f>
        <v>10.113090020707768</v>
      </c>
      <c r="H7" s="3">
        <f>SUM(Capex1!H12:H21)</f>
        <v>9.4522429771168159</v>
      </c>
      <c r="I7" s="8">
        <f t="shared" ref="I7:I16" si="0">SUM(D7:H7)</f>
        <v>49.522984911959348</v>
      </c>
    </row>
    <row r="8" spans="2:9" ht="26.25" customHeight="1" x14ac:dyDescent="0.25">
      <c r="B8" s="29" t="s">
        <v>29</v>
      </c>
      <c r="C8" s="30"/>
      <c r="D8" s="3">
        <f>SUM(Capex1!D22:D24)</f>
        <v>1.5780157144503113</v>
      </c>
      <c r="E8" s="3">
        <f>SUM(Capex1!E22:E24)</f>
        <v>1.5780157144503113</v>
      </c>
      <c r="F8" s="3">
        <f>SUM(Capex1!F22:F24)</f>
        <v>1.5780157144503113</v>
      </c>
      <c r="G8" s="3">
        <f>SUM(Capex1!G22:G24)</f>
        <v>1.5780157144503113</v>
      </c>
      <c r="H8" s="3">
        <f>SUM(Capex1!H22:H24)</f>
        <v>1.5780157144503113</v>
      </c>
      <c r="I8" s="8">
        <f t="shared" si="0"/>
        <v>7.8900785722515563</v>
      </c>
    </row>
    <row r="9" spans="2:9" ht="26.25" customHeight="1" x14ac:dyDescent="0.25">
      <c r="B9" s="29" t="s">
        <v>7</v>
      </c>
      <c r="C9" s="30"/>
      <c r="D9" s="3">
        <f>SUM(Capex1!D25:D26)</f>
        <v>5.1954618923006688</v>
      </c>
      <c r="E9" s="3">
        <f>SUM(Capex1!E25:E26)</f>
        <v>5.4655652693427914</v>
      </c>
      <c r="F9" s="3">
        <f>SUM(Capex1!F25:F26)</f>
        <v>5.8640716638196793</v>
      </c>
      <c r="G9" s="3">
        <f>SUM(Capex1!G25:G26)</f>
        <v>5.9705999568890862</v>
      </c>
      <c r="H9" s="3">
        <f>SUM(Capex1!H25:H26)</f>
        <v>6.1123003164964462</v>
      </c>
      <c r="I9" s="8">
        <f t="shared" si="0"/>
        <v>28.607999098848673</v>
      </c>
    </row>
    <row r="10" spans="2:9" ht="26.25" customHeight="1" x14ac:dyDescent="0.25">
      <c r="B10" s="29" t="s">
        <v>8</v>
      </c>
      <c r="C10" s="30"/>
      <c r="D10" s="3">
        <f>SUM(Capex1!D27:D30)</f>
        <v>7.9056483387863192</v>
      </c>
      <c r="E10" s="3">
        <f>SUM(Capex1!E27:E30)</f>
        <v>8.1097847524545994</v>
      </c>
      <c r="F10" s="3">
        <f>SUM(Capex1!F27:F30)</f>
        <v>8.3112730629294038</v>
      </c>
      <c r="G10" s="3">
        <f>SUM(Capex1!G27:G30)</f>
        <v>8.5166820635914142</v>
      </c>
      <c r="H10" s="3">
        <f>SUM(Capex1!H27:H30)</f>
        <v>6.2551005790676353</v>
      </c>
      <c r="I10" s="8">
        <f t="shared" si="0"/>
        <v>39.098488796829379</v>
      </c>
    </row>
    <row r="11" spans="2:9" ht="26.25" customHeight="1" x14ac:dyDescent="0.25">
      <c r="B11" s="29" t="s">
        <v>121</v>
      </c>
      <c r="C11" s="30"/>
      <c r="D11" s="3">
        <f>SUM(Capex1!D31:D41)</f>
        <v>7.7143361739806107</v>
      </c>
      <c r="E11" s="3">
        <f>SUM(Capex1!E31:E41)</f>
        <v>8.1286908061811083</v>
      </c>
      <c r="F11" s="3">
        <f>SUM(Capex1!F31:F41)</f>
        <v>7.0051988054664518</v>
      </c>
      <c r="G11" s="3">
        <f>SUM(Capex1!G31:G41)</f>
        <v>6.6737306526225728</v>
      </c>
      <c r="H11" s="3">
        <f>SUM(Capex1!H31:H41)</f>
        <v>6.4559367480209122</v>
      </c>
      <c r="I11" s="8">
        <f t="shared" si="0"/>
        <v>35.977893186271658</v>
      </c>
    </row>
    <row r="12" spans="2:9" ht="26.25" customHeight="1" x14ac:dyDescent="0.25">
      <c r="B12" s="28" t="s">
        <v>10</v>
      </c>
      <c r="C12" s="2" t="s">
        <v>50</v>
      </c>
      <c r="D12" s="3">
        <v>10.062921453239101</v>
      </c>
      <c r="E12" s="3">
        <v>10.92376674064788</v>
      </c>
      <c r="F12" s="3">
        <v>9.3344669719024047</v>
      </c>
      <c r="G12" s="3">
        <v>10.24595021739405</v>
      </c>
      <c r="H12" s="3">
        <v>9.459536627408287</v>
      </c>
      <c r="I12" s="8">
        <f t="shared" si="0"/>
        <v>50.026642010591715</v>
      </c>
    </row>
    <row r="13" spans="2:9" ht="26.25" customHeight="1" x14ac:dyDescent="0.25">
      <c r="B13" s="28"/>
      <c r="C13" s="2" t="s">
        <v>51</v>
      </c>
      <c r="D13" s="3">
        <v>0.61292540996835498</v>
      </c>
      <c r="E13" s="3">
        <v>0.61292540996835498</v>
      </c>
      <c r="F13" s="3">
        <v>0.61292540996835498</v>
      </c>
      <c r="G13" s="3">
        <v>0.61292540996835498</v>
      </c>
      <c r="H13" s="3">
        <v>0.61292540996835498</v>
      </c>
      <c r="I13" s="8">
        <f t="shared" si="0"/>
        <v>3.0646270498417749</v>
      </c>
    </row>
    <row r="14" spans="2:9" ht="26.25" customHeight="1" x14ac:dyDescent="0.25">
      <c r="B14" s="28"/>
      <c r="C14" s="2" t="s">
        <v>52</v>
      </c>
      <c r="D14" s="3">
        <v>4.3785700547804858</v>
      </c>
      <c r="E14" s="3">
        <v>5.4275760132566004</v>
      </c>
      <c r="F14" s="3">
        <v>4.4009274819948834</v>
      </c>
      <c r="G14" s="3">
        <v>3.9082635886752577</v>
      </c>
      <c r="H14" s="3">
        <v>2.1811050173266557</v>
      </c>
      <c r="I14" s="8">
        <f t="shared" si="0"/>
        <v>20.296442156033883</v>
      </c>
    </row>
    <row r="15" spans="2:9" ht="26.25" customHeight="1" x14ac:dyDescent="0.25">
      <c r="B15" s="28"/>
      <c r="C15" s="2" t="s">
        <v>53</v>
      </c>
      <c r="D15" s="3">
        <v>2.2267429952173678</v>
      </c>
      <c r="E15" s="3">
        <v>6.808670026564107E-3</v>
      </c>
      <c r="F15" s="3">
        <v>0.46590398982758657</v>
      </c>
      <c r="G15" s="3">
        <v>0.46989340679028385</v>
      </c>
      <c r="H15" s="3">
        <v>1.6137609837708609</v>
      </c>
      <c r="I15" s="8">
        <f t="shared" si="0"/>
        <v>4.7831100456326627</v>
      </c>
    </row>
    <row r="16" spans="2:9" ht="26.25" customHeight="1" x14ac:dyDescent="0.25">
      <c r="B16" s="28"/>
      <c r="C16" s="2" t="s">
        <v>54</v>
      </c>
      <c r="D16" s="3">
        <v>0.223</v>
      </c>
      <c r="E16" s="3">
        <v>0.223</v>
      </c>
      <c r="F16" s="3">
        <v>0.223</v>
      </c>
      <c r="G16" s="3">
        <v>0.223</v>
      </c>
      <c r="H16" s="3">
        <v>0.223</v>
      </c>
      <c r="I16" s="8">
        <f t="shared" si="0"/>
        <v>1.115</v>
      </c>
    </row>
    <row r="17" spans="2:9" s="5" customFormat="1" ht="26.25" customHeight="1" x14ac:dyDescent="0.25">
      <c r="B17" s="26" t="s">
        <v>19</v>
      </c>
      <c r="C17" s="27"/>
      <c r="D17" s="8">
        <f>SUM(D6:D16)</f>
        <v>51.004635981938719</v>
      </c>
      <c r="E17" s="8">
        <f t="shared" ref="E17:H17" si="1">SUM(E6:E16)</f>
        <v>58.888053775487627</v>
      </c>
      <c r="F17" s="8">
        <f t="shared" si="1"/>
        <v>59.446018353509679</v>
      </c>
      <c r="G17" s="8">
        <f t="shared" si="1"/>
        <v>54.836008449102728</v>
      </c>
      <c r="H17" s="8">
        <f t="shared" si="1"/>
        <v>49.842883466846416</v>
      </c>
      <c r="I17" s="8">
        <f>SUM(I6:I16)</f>
        <v>274.01760002688519</v>
      </c>
    </row>
    <row r="19" spans="2:9" x14ac:dyDescent="0.25">
      <c r="I19" s="9"/>
    </row>
  </sheetData>
  <mergeCells count="10">
    <mergeCell ref="B6:C6"/>
    <mergeCell ref="B7:C7"/>
    <mergeCell ref="B8:C8"/>
    <mergeCell ref="B9:C9"/>
    <mergeCell ref="B10:C10"/>
    <mergeCell ref="B11:C11"/>
    <mergeCell ref="B12:B16"/>
    <mergeCell ref="B17:C17"/>
    <mergeCell ref="D4:I4"/>
    <mergeCell ref="B4:C5"/>
  </mergeCells>
  <pageMargins left="0.7" right="0.7" top="0.75" bottom="0.75" header="0.3" footer="0.3"/>
  <ignoredErrors>
    <ignoredError sqref="D6:H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3"/>
  <sheetViews>
    <sheetView showGridLines="0" tabSelected="1" zoomScale="80" zoomScaleNormal="80" workbookViewId="0">
      <selection activeCell="I5" sqref="I5"/>
    </sheetView>
  </sheetViews>
  <sheetFormatPr defaultRowHeight="15" x14ac:dyDescent="0.25"/>
  <cols>
    <col min="2" max="2" width="21.85546875" style="7" customWidth="1"/>
    <col min="3" max="3" width="41.140625" customWidth="1"/>
    <col min="4" max="8" width="13.28515625" style="1" customWidth="1"/>
    <col min="9" max="9" width="13.28515625" style="10" customWidth="1"/>
  </cols>
  <sheetData>
    <row r="2" spans="2:9" x14ac:dyDescent="0.25">
      <c r="B2" s="11" t="s">
        <v>85</v>
      </c>
    </row>
    <row r="4" spans="2:9" x14ac:dyDescent="0.25">
      <c r="B4" s="24" t="s">
        <v>118</v>
      </c>
      <c r="C4" s="23" t="s">
        <v>119</v>
      </c>
      <c r="D4" s="25" t="s">
        <v>66</v>
      </c>
      <c r="E4" s="25"/>
      <c r="F4" s="25"/>
      <c r="G4" s="25"/>
      <c r="H4" s="25"/>
      <c r="I4" s="25"/>
    </row>
    <row r="5" spans="2:9" ht="26.25" customHeight="1" x14ac:dyDescent="0.25">
      <c r="B5" s="24"/>
      <c r="C5" s="23"/>
      <c r="D5" s="15" t="s">
        <v>0</v>
      </c>
      <c r="E5" s="13" t="s">
        <v>1</v>
      </c>
      <c r="F5" s="13" t="s">
        <v>2</v>
      </c>
      <c r="G5" s="13" t="s">
        <v>3</v>
      </c>
      <c r="H5" s="13" t="s">
        <v>4</v>
      </c>
      <c r="I5" s="21" t="s">
        <v>19</v>
      </c>
    </row>
    <row r="6" spans="2:9" ht="26.25" customHeight="1" x14ac:dyDescent="0.25">
      <c r="B6" s="28" t="s">
        <v>69</v>
      </c>
      <c r="C6" s="2" t="s">
        <v>70</v>
      </c>
      <c r="D6" s="3">
        <f>'[1]4.00_Repex_Summary'!R47+'[1]4.00_Repex_Summary'!R49</f>
        <v>51.870065524738131</v>
      </c>
      <c r="E6" s="3">
        <f>'[1]4.00_Repex_Summary'!S47+'[1]4.00_Repex_Summary'!S49</f>
        <v>51.610715197114423</v>
      </c>
      <c r="F6" s="3">
        <f>'[1]4.00_Repex_Summary'!T47+'[1]4.00_Repex_Summary'!T49</f>
        <v>51.352661621128867</v>
      </c>
      <c r="G6" s="3">
        <f>'[1]4.00_Repex_Summary'!U47+'[1]4.00_Repex_Summary'!U49</f>
        <v>51.095898313023213</v>
      </c>
      <c r="H6" s="3">
        <f>'[1]4.00_Repex_Summary'!V47+'[1]4.00_Repex_Summary'!V49</f>
        <v>50.840418821458101</v>
      </c>
      <c r="I6" s="8">
        <f>SUM(D6:H6)</f>
        <v>256.76975947746274</v>
      </c>
    </row>
    <row r="7" spans="2:9" ht="26.25" customHeight="1" x14ac:dyDescent="0.25">
      <c r="B7" s="28"/>
      <c r="C7" s="2" t="s">
        <v>80</v>
      </c>
      <c r="D7" s="3">
        <f>'[1]4.00_Repex_Summary'!R48</f>
        <v>3.620923645421871</v>
      </c>
      <c r="E7" s="3">
        <f>'[1]4.00_Repex_Summary'!S48</f>
        <v>3.6028190271947618</v>
      </c>
      <c r="F7" s="3">
        <f>'[1]4.00_Repex_Summary'!T48</f>
        <v>3.584804932058788</v>
      </c>
      <c r="G7" s="3">
        <f>'[1]4.00_Repex_Summary'!U48</f>
        <v>3.5668809073984944</v>
      </c>
      <c r="H7" s="3">
        <f>'[1]4.00_Repex_Summary'!V48</f>
        <v>3.5490465028615019</v>
      </c>
      <c r="I7" s="8">
        <f t="shared" ref="I7:I20" si="0">SUM(D7:H7)</f>
        <v>17.924475014935414</v>
      </c>
    </row>
    <row r="8" spans="2:9" ht="26.25" customHeight="1" x14ac:dyDescent="0.25">
      <c r="B8" s="28"/>
      <c r="C8" s="2" t="s">
        <v>71</v>
      </c>
      <c r="D8" s="3">
        <f>'[1]4.00_Repex_Summary'!R60+'[1]4.00_Repex_Summary'!R67</f>
        <v>9.8332704068194943</v>
      </c>
      <c r="E8" s="3">
        <f>'[1]4.00_Repex_Summary'!S60+'[1]4.00_Repex_Summary'!S67</f>
        <v>9.784104054785395</v>
      </c>
      <c r="F8" s="3">
        <f>'[1]4.00_Repex_Summary'!T60+'[1]4.00_Repex_Summary'!T67</f>
        <v>9.735183534511469</v>
      </c>
      <c r="G8" s="3">
        <f>'[1]4.00_Repex_Summary'!U60+'[1]4.00_Repex_Summary'!U67</f>
        <v>9.6865076168389113</v>
      </c>
      <c r="H8" s="3">
        <f>'[1]4.00_Repex_Summary'!V60+'[1]4.00_Repex_Summary'!V67</f>
        <v>9.6380750787547171</v>
      </c>
      <c r="I8" s="8">
        <f t="shared" si="0"/>
        <v>48.677140691709987</v>
      </c>
    </row>
    <row r="9" spans="2:9" ht="26.25" customHeight="1" x14ac:dyDescent="0.25">
      <c r="B9" s="28" t="s">
        <v>72</v>
      </c>
      <c r="C9" s="2" t="s">
        <v>70</v>
      </c>
      <c r="D9" s="3">
        <f>'[1]4.00_Repex_Summary'!R75</f>
        <v>0.75641721269517914</v>
      </c>
      <c r="E9" s="3">
        <f>'[1]4.00_Repex_Summary'!S75</f>
        <v>0.75263512663170329</v>
      </c>
      <c r="F9" s="3">
        <f>'[1]4.00_Repex_Summary'!T75</f>
        <v>0.74887195099854464</v>
      </c>
      <c r="G9" s="3">
        <f>'[1]4.00_Repex_Summary'!U75</f>
        <v>0.74512759124355199</v>
      </c>
      <c r="H9" s="3">
        <f>'[1]4.00_Repex_Summary'!V75</f>
        <v>0.74140195328733416</v>
      </c>
      <c r="I9" s="8">
        <f t="shared" si="0"/>
        <v>3.744453834856313</v>
      </c>
    </row>
    <row r="10" spans="2:9" ht="26.25" customHeight="1" x14ac:dyDescent="0.25">
      <c r="B10" s="28"/>
      <c r="C10" s="2" t="s">
        <v>71</v>
      </c>
      <c r="D10" s="3">
        <f>'[1]4.00_Repex_Summary'!R83+'[1]4.00_Repex_Summary'!R88</f>
        <v>1.3845620971733313E-2</v>
      </c>
      <c r="E10" s="3">
        <f>'[1]4.00_Repex_Summary'!S83+'[1]4.00_Repex_Summary'!S88</f>
        <v>1.3776392866874647E-2</v>
      </c>
      <c r="F10" s="3">
        <f>'[1]4.00_Repex_Summary'!T83+'[1]4.00_Repex_Summary'!T88</f>
        <v>1.3707510902540274E-2</v>
      </c>
      <c r="G10" s="3">
        <f>'[1]4.00_Repex_Summary'!U83+'[1]4.00_Repex_Summary'!U88</f>
        <v>1.3638973348027572E-2</v>
      </c>
      <c r="H10" s="3">
        <f>'[1]4.00_Repex_Summary'!V83+'[1]4.00_Repex_Summary'!V88</f>
        <v>1.3570778481287434E-2</v>
      </c>
      <c r="I10" s="8">
        <f t="shared" si="0"/>
        <v>6.8539276570463242E-2</v>
      </c>
    </row>
    <row r="11" spans="2:9" ht="26.25" customHeight="1" x14ac:dyDescent="0.25">
      <c r="B11" s="28" t="s">
        <v>73</v>
      </c>
      <c r="C11" s="2" t="s">
        <v>70</v>
      </c>
      <c r="D11" s="3">
        <f>'[1]4.00_Repex_Summary'!R22</f>
        <v>9.731002439985307</v>
      </c>
      <c r="E11" s="3">
        <f>'[1]4.00_Repex_Summary'!S22</f>
        <v>9.6823474277853805</v>
      </c>
      <c r="F11" s="3">
        <f>'[1]4.00_Repex_Summary'!T22</f>
        <v>9.6339356906464548</v>
      </c>
      <c r="G11" s="3">
        <f>'[1]4.00_Repex_Summary'!U22</f>
        <v>9.585766012193222</v>
      </c>
      <c r="H11" s="3">
        <f>'[1]4.00_Repex_Summary'!V22</f>
        <v>9.5378371821322574</v>
      </c>
      <c r="I11" s="8">
        <f t="shared" si="0"/>
        <v>48.17088875274262</v>
      </c>
    </row>
    <row r="12" spans="2:9" ht="26.25" customHeight="1" x14ac:dyDescent="0.25">
      <c r="B12" s="28"/>
      <c r="C12" s="2" t="s">
        <v>71</v>
      </c>
      <c r="D12" s="3">
        <f>'[1]4.00_Repex_Summary'!R104+'[1]4.00_Repex_Summary'!R109</f>
        <v>0.16869645988064946</v>
      </c>
      <c r="E12" s="3">
        <f>'[1]4.00_Repex_Summary'!S104+'[1]4.00_Repex_Summary'!S109</f>
        <v>0.16785297758124623</v>
      </c>
      <c r="F12" s="3">
        <f>'[1]4.00_Repex_Summary'!T104+'[1]4.00_Repex_Summary'!T109</f>
        <v>0.16701371269334001</v>
      </c>
      <c r="G12" s="3">
        <f>'[1]4.00_Repex_Summary'!U104+'[1]4.00_Repex_Summary'!U109</f>
        <v>0.16617864412987332</v>
      </c>
      <c r="H12" s="3">
        <f>'[1]4.00_Repex_Summary'!V104+'[1]4.00_Repex_Summary'!V109</f>
        <v>0.16534775090922393</v>
      </c>
      <c r="I12" s="8">
        <f t="shared" si="0"/>
        <v>0.83508954519433287</v>
      </c>
    </row>
    <row r="13" spans="2:9" ht="26.25" customHeight="1" x14ac:dyDescent="0.25">
      <c r="B13" s="28" t="s">
        <v>74</v>
      </c>
      <c r="C13" s="2" t="s">
        <v>70</v>
      </c>
      <c r="D13" s="3">
        <f>'[1]4.00_Repex_Summary'!R27</f>
        <v>7.1840643134824695</v>
      </c>
      <c r="E13" s="3">
        <f>'[1]4.00_Repex_Summary'!S27</f>
        <v>7.1481439919150569</v>
      </c>
      <c r="F13" s="3">
        <f>'[1]4.00_Repex_Summary'!T27</f>
        <v>7.1124032719554817</v>
      </c>
      <c r="G13" s="3">
        <f>'[1]4.00_Repex_Summary'!U27</f>
        <v>7.0768412555957045</v>
      </c>
      <c r="H13" s="3">
        <f>'[1]4.00_Repex_Summary'!V27</f>
        <v>7.0414570493177262</v>
      </c>
      <c r="I13" s="8">
        <f t="shared" si="0"/>
        <v>35.562909882266439</v>
      </c>
    </row>
    <row r="14" spans="2:9" ht="26.25" customHeight="1" x14ac:dyDescent="0.25">
      <c r="B14" s="28"/>
      <c r="C14" s="2" t="s">
        <v>71</v>
      </c>
      <c r="D14" s="3">
        <f>'[1]4.00_Repex_Summary'!R28</f>
        <v>8.73888451465865E-2</v>
      </c>
      <c r="E14" s="3">
        <f>'[1]4.00_Repex_Summary'!S28</f>
        <v>8.6951900920853573E-2</v>
      </c>
      <c r="F14" s="3">
        <f>'[1]4.00_Repex_Summary'!T28</f>
        <v>8.6517141416249305E-2</v>
      </c>
      <c r="G14" s="3">
        <f>'[1]4.00_Repex_Summary'!U28</f>
        <v>8.6084555709168037E-2</v>
      </c>
      <c r="H14" s="3">
        <f>'[1]4.00_Repex_Summary'!V28</f>
        <v>8.5654132930622212E-2</v>
      </c>
      <c r="I14" s="8">
        <f t="shared" si="0"/>
        <v>0.43259657612347957</v>
      </c>
    </row>
    <row r="15" spans="2:9" ht="26.25" customHeight="1" x14ac:dyDescent="0.25">
      <c r="B15" s="28" t="s">
        <v>75</v>
      </c>
      <c r="C15" s="2" t="s">
        <v>79</v>
      </c>
      <c r="D15" s="3">
        <f>'[1]4.04_Repex_Mains_Other'!R12</f>
        <v>2.6293493912465249</v>
      </c>
      <c r="E15" s="3">
        <f>'[1]4.04_Repex_Mains_Other'!S12</f>
        <v>2.6162026442902917</v>
      </c>
      <c r="F15" s="3">
        <f>'[1]4.04_Repex_Mains_Other'!T12</f>
        <v>2.6031216310688405</v>
      </c>
      <c r="G15" s="3">
        <f>'[1]4.04_Repex_Mains_Other'!U12</f>
        <v>2.5901060229134969</v>
      </c>
      <c r="H15" s="3">
        <f>'[1]4.04_Repex_Mains_Other'!V12</f>
        <v>2.5771554927989291</v>
      </c>
      <c r="I15" s="8">
        <f t="shared" si="0"/>
        <v>13.015935182318081</v>
      </c>
    </row>
    <row r="16" spans="2:9" ht="26.25" customHeight="1" x14ac:dyDescent="0.25">
      <c r="B16" s="28"/>
      <c r="C16" s="2" t="s">
        <v>81</v>
      </c>
      <c r="D16" s="3">
        <f>'[1]4.04_Repex_Mains_Other'!R13</f>
        <v>4.5227855252107103</v>
      </c>
      <c r="E16" s="3">
        <f>'[1]4.04_Repex_Mains_Other'!S13</f>
        <v>4.5001715975846563</v>
      </c>
      <c r="F16" s="3">
        <f>'[1]4.04_Repex_Mains_Other'!T13</f>
        <v>4.4776707395967339</v>
      </c>
      <c r="G16" s="3">
        <f>'[1]4.04_Repex_Mains_Other'!U13</f>
        <v>4.4552823858987507</v>
      </c>
      <c r="H16" s="3">
        <f>'[1]4.04_Repex_Mains_Other'!V13</f>
        <v>4.433005973969256</v>
      </c>
      <c r="I16" s="8">
        <f t="shared" si="0"/>
        <v>22.388916222260107</v>
      </c>
    </row>
    <row r="17" spans="2:9" ht="26.25" customHeight="1" x14ac:dyDescent="0.25">
      <c r="B17" s="28"/>
      <c r="C17" s="2" t="s">
        <v>82</v>
      </c>
      <c r="D17" s="3">
        <f>'[1]4.04_Repex_Mains_Other'!R14</f>
        <v>10.541724534410958</v>
      </c>
      <c r="E17" s="3">
        <f>'[1]4.04_Repex_Mains_Other'!S14</f>
        <v>10.489015911738903</v>
      </c>
      <c r="F17" s="3">
        <f>'[1]4.04_Repex_Mains_Other'!T14</f>
        <v>10.436570832180209</v>
      </c>
      <c r="G17" s="3">
        <f>'[1]4.04_Repex_Mains_Other'!U14</f>
        <v>10.384387978019307</v>
      </c>
      <c r="H17" s="3">
        <f>'[1]4.04_Repex_Mains_Other'!V14</f>
        <v>10.33246603812921</v>
      </c>
      <c r="I17" s="8">
        <f t="shared" si="0"/>
        <v>52.184165294478589</v>
      </c>
    </row>
    <row r="18" spans="2:9" ht="26.25" customHeight="1" x14ac:dyDescent="0.25">
      <c r="B18" s="28"/>
      <c r="C18" s="2" t="s">
        <v>71</v>
      </c>
      <c r="D18" s="3">
        <f>'[1]4.00_Repex_Summary'!R33</f>
        <v>0.72302014628169231</v>
      </c>
      <c r="E18" s="3">
        <f>'[1]4.00_Repex_Summary'!S33</f>
        <v>0.71940504555028384</v>
      </c>
      <c r="F18" s="3">
        <f>'[1]4.00_Repex_Summary'!T33</f>
        <v>0.71580802032253232</v>
      </c>
      <c r="G18" s="3">
        <f>'[1]4.00_Repex_Summary'!U33</f>
        <v>0.71222898022091974</v>
      </c>
      <c r="H18" s="3">
        <f>'[1]4.00_Repex_Summary'!V33</f>
        <v>0.70866783531981514</v>
      </c>
      <c r="I18" s="8">
        <f t="shared" si="0"/>
        <v>3.5791300276952431</v>
      </c>
    </row>
    <row r="19" spans="2:9" ht="26.25" customHeight="1" x14ac:dyDescent="0.25">
      <c r="B19" s="12" t="s">
        <v>76</v>
      </c>
      <c r="C19" s="2" t="s">
        <v>77</v>
      </c>
      <c r="D19" s="3">
        <f>'[1]4.00_Repex_Summary'!R36</f>
        <v>0.56815875689320938</v>
      </c>
      <c r="E19" s="3">
        <f>'[1]4.00_Repex_Summary'!S36</f>
        <v>0.56531796310874327</v>
      </c>
      <c r="F19" s="3">
        <f>'[1]4.00_Repex_Summary'!T36</f>
        <v>0.56249137329319954</v>
      </c>
      <c r="G19" s="3">
        <f>'[1]4.00_Repex_Summary'!U36</f>
        <v>0.55967891642673362</v>
      </c>
      <c r="H19" s="3">
        <f>'[1]4.00_Repex_Summary'!V36</f>
        <v>0.55688052184459991</v>
      </c>
      <c r="I19" s="8">
        <f t="shared" si="0"/>
        <v>2.8125275315664857</v>
      </c>
    </row>
    <row r="20" spans="2:9" ht="26.25" customHeight="1" x14ac:dyDescent="0.25">
      <c r="B20" s="12" t="s">
        <v>78</v>
      </c>
      <c r="C20" s="2" t="s">
        <v>71</v>
      </c>
      <c r="D20" s="3">
        <f>'[1]4.00_Repex_Summary'!R38</f>
        <v>8.6960979367741427</v>
      </c>
      <c r="E20" s="3">
        <f>'[1]4.00_Repex_Summary'!S38</f>
        <v>8.5348357070692025</v>
      </c>
      <c r="F20" s="3">
        <f>'[1]4.00_Repex_Summary'!T38</f>
        <v>8.3773125538393103</v>
      </c>
      <c r="G20" s="3">
        <f>'[1]4.00_Repex_Summary'!U38</f>
        <v>8.2234367558454604</v>
      </c>
      <c r="H20" s="3">
        <f>'[1]4.00_Repex_Summary'!V38</f>
        <v>8.0731188687986748</v>
      </c>
      <c r="I20" s="8">
        <f t="shared" si="0"/>
        <v>41.904801822326789</v>
      </c>
    </row>
    <row r="21" spans="2:9" s="5" customFormat="1" ht="26.25" customHeight="1" x14ac:dyDescent="0.25">
      <c r="B21" s="26" t="s">
        <v>19</v>
      </c>
      <c r="C21" s="27"/>
      <c r="D21" s="18">
        <f t="shared" ref="D21:I21" si="1">SUM(D6:D20)</f>
        <v>110.94681075995867</v>
      </c>
      <c r="E21" s="8">
        <f t="shared" si="1"/>
        <v>110.27429496613779</v>
      </c>
      <c r="F21" s="8">
        <f t="shared" si="1"/>
        <v>109.60807451661256</v>
      </c>
      <c r="G21" s="8">
        <f t="shared" si="1"/>
        <v>108.94804490880482</v>
      </c>
      <c r="H21" s="8">
        <f t="shared" si="1"/>
        <v>108.29410398099324</v>
      </c>
      <c r="I21" s="8">
        <f t="shared" si="1"/>
        <v>548.071329132507</v>
      </c>
    </row>
    <row r="23" spans="2:9" x14ac:dyDescent="0.25">
      <c r="I23" s="9"/>
    </row>
  </sheetData>
  <mergeCells count="9">
    <mergeCell ref="B13:B14"/>
    <mergeCell ref="B15:B18"/>
    <mergeCell ref="B21:C21"/>
    <mergeCell ref="B4:B5"/>
    <mergeCell ref="C4:C5"/>
    <mergeCell ref="D4:I4"/>
    <mergeCell ref="B6:B8"/>
    <mergeCell ref="B9:B10"/>
    <mergeCell ref="B11:B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6"/>
  <sheetViews>
    <sheetView showGridLines="0" zoomScale="80" zoomScaleNormal="80" workbookViewId="0">
      <selection activeCell="M10" sqref="M10"/>
    </sheetView>
  </sheetViews>
  <sheetFormatPr defaultRowHeight="15" x14ac:dyDescent="0.25"/>
  <cols>
    <col min="2" max="2" width="21.85546875" style="7" customWidth="1"/>
    <col min="3" max="3" width="41.140625" customWidth="1"/>
    <col min="4" max="8" width="13.28515625" style="1" customWidth="1"/>
    <col min="9" max="9" width="13.28515625" style="10" customWidth="1"/>
  </cols>
  <sheetData>
    <row r="2" spans="2:9" x14ac:dyDescent="0.25">
      <c r="B2" s="11" t="s">
        <v>84</v>
      </c>
    </row>
    <row r="4" spans="2:9" x14ac:dyDescent="0.25">
      <c r="B4" s="24" t="s">
        <v>116</v>
      </c>
      <c r="C4" s="23" t="s">
        <v>117</v>
      </c>
      <c r="D4" s="25" t="s">
        <v>66</v>
      </c>
      <c r="E4" s="25"/>
      <c r="F4" s="25"/>
      <c r="G4" s="25"/>
      <c r="H4" s="25"/>
      <c r="I4" s="25"/>
    </row>
    <row r="5" spans="2:9" ht="26.25" customHeight="1" x14ac:dyDescent="0.25">
      <c r="B5" s="24"/>
      <c r="C5" s="23"/>
      <c r="D5" s="15" t="s">
        <v>0</v>
      </c>
      <c r="E5" s="13" t="s">
        <v>1</v>
      </c>
      <c r="F5" s="13" t="s">
        <v>2</v>
      </c>
      <c r="G5" s="13" t="s">
        <v>3</v>
      </c>
      <c r="H5" s="13" t="s">
        <v>4</v>
      </c>
      <c r="I5" s="21" t="s">
        <v>19</v>
      </c>
    </row>
    <row r="6" spans="2:9" ht="26.25" customHeight="1" x14ac:dyDescent="0.25">
      <c r="B6" s="28" t="s">
        <v>87</v>
      </c>
      <c r="C6" s="2" t="s">
        <v>89</v>
      </c>
      <c r="D6" s="3">
        <f>'[1]2.00_Opex_Summary'!R13</f>
        <v>6.4301157885481341</v>
      </c>
      <c r="E6" s="3">
        <f>'[1]2.00_Opex_Summary'!S13</f>
        <v>5.4264110972422097</v>
      </c>
      <c r="F6" s="3">
        <f>'[1]2.00_Opex_Summary'!T13</f>
        <v>5.5051862630273369</v>
      </c>
      <c r="G6" s="3">
        <f>'[1]2.00_Opex_Summary'!U13</f>
        <v>6.0212103744705567</v>
      </c>
      <c r="H6" s="3">
        <f>'[1]2.00_Opex_Summary'!V13</f>
        <v>5.8047615609630734</v>
      </c>
      <c r="I6" s="8">
        <f>SUM(D6:H6)</f>
        <v>29.18768508425131</v>
      </c>
    </row>
    <row r="7" spans="2:9" ht="26.25" customHeight="1" x14ac:dyDescent="0.25">
      <c r="B7" s="28"/>
      <c r="C7" s="2" t="s">
        <v>90</v>
      </c>
      <c r="D7" s="3">
        <f>'[1]2.00_Opex_Summary'!R14</f>
        <v>7.6615000000000011</v>
      </c>
      <c r="E7" s="3">
        <f>'[1]2.00_Opex_Summary'!S14</f>
        <v>7.6231925</v>
      </c>
      <c r="F7" s="3">
        <f>'[1]2.00_Opex_Summary'!T14</f>
        <v>7.5850765375</v>
      </c>
      <c r="G7" s="3">
        <f>'[1]2.00_Opex_Summary'!U14</f>
        <v>7.547151154812501</v>
      </c>
      <c r="H7" s="3">
        <f>'[1]2.00_Opex_Summary'!V14</f>
        <v>7.5094153990384385</v>
      </c>
      <c r="I7" s="8">
        <f t="shared" ref="I7:I23" si="0">SUM(D7:H7)</f>
        <v>37.926335591350941</v>
      </c>
    </row>
    <row r="8" spans="2:9" ht="26.25" customHeight="1" x14ac:dyDescent="0.25">
      <c r="B8" s="28"/>
      <c r="C8" s="2" t="s">
        <v>91</v>
      </c>
      <c r="D8" s="3">
        <f>'[1]2.00_Opex_Summary'!R15</f>
        <v>2.1782828013487405</v>
      </c>
      <c r="E8" s="3">
        <f>'[1]2.00_Opex_Summary'!S15</f>
        <v>2.167391387341997</v>
      </c>
      <c r="F8" s="3">
        <f>'[1]2.00_Opex_Summary'!T15</f>
        <v>2.1565544304052868</v>
      </c>
      <c r="G8" s="3">
        <f>'[1]2.00_Opex_Summary'!U15</f>
        <v>2.1457716582532598</v>
      </c>
      <c r="H8" s="3">
        <f>'[1]2.00_Opex_Summary'!V15</f>
        <v>2.1350427999619934</v>
      </c>
      <c r="I8" s="8">
        <f t="shared" si="0"/>
        <v>10.783043077311278</v>
      </c>
    </row>
    <row r="9" spans="2:9" ht="26.25" customHeight="1" x14ac:dyDescent="0.25">
      <c r="B9" s="28"/>
      <c r="C9" s="2" t="s">
        <v>88</v>
      </c>
      <c r="D9" s="3">
        <f>'[1]2.00_Opex_Summary'!R16</f>
        <v>1.2976838055040036</v>
      </c>
      <c r="E9" s="3">
        <f>'[1]2.00_Opex_Summary'!S16</f>
        <v>1.2911953864764836</v>
      </c>
      <c r="F9" s="3">
        <f>'[1]2.00_Opex_Summary'!T16</f>
        <v>1.2847394095441007</v>
      </c>
      <c r="G9" s="3">
        <f>'[1]2.00_Opex_Summary'!U16</f>
        <v>1.2783157124963804</v>
      </c>
      <c r="H9" s="3">
        <f>'[1]2.00_Opex_Summary'!V16</f>
        <v>1.2719241339338982</v>
      </c>
      <c r="I9" s="8">
        <f t="shared" si="0"/>
        <v>6.4238584479548662</v>
      </c>
    </row>
    <row r="10" spans="2:9" ht="26.25" customHeight="1" x14ac:dyDescent="0.25">
      <c r="B10" s="28" t="s">
        <v>92</v>
      </c>
      <c r="C10" s="2" t="s">
        <v>93</v>
      </c>
      <c r="D10" s="3">
        <f>'[1]2.00_Opex_Summary'!R20</f>
        <v>10.785370109338125</v>
      </c>
      <c r="E10" s="3">
        <f>'[1]2.00_Opex_Summary'!S20</f>
        <v>10.623589557698054</v>
      </c>
      <c r="F10" s="3">
        <f>'[1]2.00_Opex_Summary'!T20</f>
        <v>10.464235714332585</v>
      </c>
      <c r="G10" s="3">
        <f>'[1]2.00_Opex_Summary'!U20</f>
        <v>10.307272178617595</v>
      </c>
      <c r="H10" s="3">
        <f>'[1]2.00_Opex_Summary'!V20</f>
        <v>10.152663095938333</v>
      </c>
      <c r="I10" s="8">
        <f t="shared" si="0"/>
        <v>52.333130655924691</v>
      </c>
    </row>
    <row r="11" spans="2:9" ht="26.25" customHeight="1" x14ac:dyDescent="0.25">
      <c r="B11" s="28"/>
      <c r="C11" s="2" t="s">
        <v>94</v>
      </c>
      <c r="D11" s="3">
        <f>'[1]2.00_Opex_Summary'!R21</f>
        <v>15.651089999999996</v>
      </c>
      <c r="E11" s="3">
        <f>'[1]2.00_Opex_Summary'!S21</f>
        <v>15.259812749999998</v>
      </c>
      <c r="F11" s="3">
        <f>'[1]2.00_Opex_Summary'!T21</f>
        <v>14.878317431249998</v>
      </c>
      <c r="G11" s="3">
        <f>'[1]2.00_Opex_Summary'!U21</f>
        <v>14.506359495468748</v>
      </c>
      <c r="H11" s="3">
        <f>'[1]2.00_Opex_Summary'!V21</f>
        <v>14.143700508082031</v>
      </c>
      <c r="I11" s="8">
        <f t="shared" si="0"/>
        <v>74.439280184800779</v>
      </c>
    </row>
    <row r="12" spans="2:9" ht="26.25" customHeight="1" x14ac:dyDescent="0.25">
      <c r="B12" s="28"/>
      <c r="C12" s="2" t="s">
        <v>95</v>
      </c>
      <c r="D12" s="3">
        <f>'[1]2.00_Opex_Summary'!R22</f>
        <v>16.425122276925226</v>
      </c>
      <c r="E12" s="3">
        <f>'[1]2.00_Opex_Summary'!S22</f>
        <v>17.210870536947873</v>
      </c>
      <c r="F12" s="3">
        <f>'[1]2.00_Opex_Summary'!T22</f>
        <v>17.301654378489349</v>
      </c>
      <c r="G12" s="3">
        <f>'[1]2.00_Opex_Summary'!U22</f>
        <v>16.215462764895364</v>
      </c>
      <c r="H12" s="3">
        <f>'[1]2.00_Opex_Summary'!V22</f>
        <v>16.932809229817856</v>
      </c>
      <c r="I12" s="8">
        <f t="shared" si="0"/>
        <v>84.08591918707566</v>
      </c>
    </row>
    <row r="13" spans="2:9" ht="26.25" customHeight="1" x14ac:dyDescent="0.25">
      <c r="B13" s="28"/>
      <c r="C13" s="2" t="s">
        <v>96</v>
      </c>
      <c r="D13" s="3">
        <f>'[1]2.00_Opex_Summary'!R23</f>
        <v>0</v>
      </c>
      <c r="E13" s="3">
        <f>'[1]2.00_Opex_Summary'!S23</f>
        <v>0</v>
      </c>
      <c r="F13" s="3">
        <f>'[1]2.00_Opex_Summary'!T23</f>
        <v>0</v>
      </c>
      <c r="G13" s="3">
        <f>'[1]2.00_Opex_Summary'!U23</f>
        <v>0</v>
      </c>
      <c r="H13" s="3">
        <f>'[1]2.00_Opex_Summary'!V23</f>
        <v>0</v>
      </c>
      <c r="I13" s="8">
        <f t="shared" si="0"/>
        <v>0</v>
      </c>
    </row>
    <row r="14" spans="2:9" ht="26.25" customHeight="1" x14ac:dyDescent="0.25">
      <c r="B14" s="28"/>
      <c r="C14" s="2" t="s">
        <v>97</v>
      </c>
      <c r="D14" s="3">
        <f>'[1]2.00_Opex_Summary'!R24</f>
        <v>3.6372366961063332</v>
      </c>
      <c r="E14" s="3">
        <f>'[1]2.00_Opex_Summary'!S24</f>
        <v>3.6247366961063334</v>
      </c>
      <c r="F14" s="3">
        <f>'[1]2.00_Opex_Summary'!T24</f>
        <v>3.612299196106334</v>
      </c>
      <c r="G14" s="3">
        <f>'[1]2.00_Opex_Summary'!U24</f>
        <v>3.5999238836063334</v>
      </c>
      <c r="H14" s="3">
        <f>'[1]2.00_Opex_Summary'!V24</f>
        <v>3.5876104476688333</v>
      </c>
      <c r="I14" s="8">
        <f t="shared" si="0"/>
        <v>18.061806919594169</v>
      </c>
    </row>
    <row r="15" spans="2:9" ht="26.25" customHeight="1" x14ac:dyDescent="0.25">
      <c r="B15" s="28" t="s">
        <v>98</v>
      </c>
      <c r="C15" s="2" t="s">
        <v>99</v>
      </c>
      <c r="D15" s="3">
        <f>'[1]2.00_Opex_Summary'!R30</f>
        <v>7.2039999999999988</v>
      </c>
      <c r="E15" s="3">
        <f>'[1]2.00_Opex_Summary'!S30</f>
        <v>7.1681800000000004</v>
      </c>
      <c r="F15" s="3">
        <f>'[1]2.00_Opex_Summary'!T30</f>
        <v>7.1325391000000007</v>
      </c>
      <c r="G15" s="3">
        <f>'[1]2.00_Opex_Summary'!U30</f>
        <v>7.097076404500001</v>
      </c>
      <c r="H15" s="3">
        <f>'[1]2.00_Opex_Summary'!V30</f>
        <v>7.0617910224775002</v>
      </c>
      <c r="I15" s="8">
        <f t="shared" si="0"/>
        <v>35.663586526977504</v>
      </c>
    </row>
    <row r="16" spans="2:9" ht="26.25" customHeight="1" x14ac:dyDescent="0.25">
      <c r="B16" s="28"/>
      <c r="C16" s="2" t="s">
        <v>100</v>
      </c>
      <c r="D16" s="3">
        <f>'[1]2.00_Opex_Summary'!R31</f>
        <v>2.786</v>
      </c>
      <c r="E16" s="3">
        <f>'[1]2.00_Opex_Summary'!S31</f>
        <v>2.7720699999999994</v>
      </c>
      <c r="F16" s="3">
        <f>'[1]2.00_Opex_Summary'!T31</f>
        <v>2.7582096500000004</v>
      </c>
      <c r="G16" s="3">
        <f>'[1]2.00_Opex_Summary'!U31</f>
        <v>2.7444186017499996</v>
      </c>
      <c r="H16" s="3">
        <f>'[1]2.00_Opex_Summary'!V31</f>
        <v>2.7306965087412509</v>
      </c>
      <c r="I16" s="8">
        <f t="shared" si="0"/>
        <v>13.791394760491247</v>
      </c>
    </row>
    <row r="17" spans="2:9" ht="26.25" customHeight="1" x14ac:dyDescent="0.25">
      <c r="B17" s="28"/>
      <c r="C17" s="2" t="s">
        <v>101</v>
      </c>
      <c r="D17" s="3">
        <f>'[1]2.00_Opex_Summary'!R32</f>
        <v>1.1880299999999997</v>
      </c>
      <c r="E17" s="3">
        <f>'[1]2.00_Opex_Summary'!S32</f>
        <v>1.1820898499999997</v>
      </c>
      <c r="F17" s="3">
        <f>'[1]2.00_Opex_Summary'!T32</f>
        <v>1.1761794007499997</v>
      </c>
      <c r="G17" s="3">
        <f>'[1]2.00_Opex_Summary'!U32</f>
        <v>1.1702985037462494</v>
      </c>
      <c r="H17" s="3">
        <f>'[1]2.00_Opex_Summary'!V32</f>
        <v>1.1644470112275185</v>
      </c>
      <c r="I17" s="8">
        <f t="shared" si="0"/>
        <v>5.8810447657237672</v>
      </c>
    </row>
    <row r="18" spans="2:9" ht="26.25" customHeight="1" x14ac:dyDescent="0.25">
      <c r="B18" s="28"/>
      <c r="C18" s="2" t="s">
        <v>102</v>
      </c>
      <c r="D18" s="3">
        <f>'[1]2.00_Opex_Summary'!R33</f>
        <v>3.6814999999999993</v>
      </c>
      <c r="E18" s="3">
        <f>'[1]2.00_Opex_Summary'!S33</f>
        <v>3.6630925000000016</v>
      </c>
      <c r="F18" s="3">
        <f>'[1]2.00_Opex_Summary'!T33</f>
        <v>3.6447770375000008</v>
      </c>
      <c r="G18" s="3">
        <f>'[1]2.00_Opex_Summary'!U33</f>
        <v>3.6265531523124999</v>
      </c>
      <c r="H18" s="3">
        <f>'[1]2.00_Opex_Summary'!V33</f>
        <v>3.6084203865509377</v>
      </c>
      <c r="I18" s="8">
        <f t="shared" si="0"/>
        <v>18.224343076363439</v>
      </c>
    </row>
    <row r="19" spans="2:9" ht="26.25" customHeight="1" x14ac:dyDescent="0.25">
      <c r="B19" s="28"/>
      <c r="C19" s="2" t="s">
        <v>103</v>
      </c>
      <c r="D19" s="3">
        <f>'[1]2.00_Opex_Summary'!R34</f>
        <v>3.3000638161540174</v>
      </c>
      <c r="E19" s="3">
        <f>'[1]2.00_Opex_Summary'!S34</f>
        <v>3.3000638161540174</v>
      </c>
      <c r="F19" s="3">
        <f>'[1]2.00_Opex_Summary'!T34</f>
        <v>3.3000638161540174</v>
      </c>
      <c r="G19" s="3">
        <f>'[1]2.00_Opex_Summary'!U34</f>
        <v>3.3000638161540174</v>
      </c>
      <c r="H19" s="3">
        <f>'[1]2.00_Opex_Summary'!V34</f>
        <v>3.3000638161540174</v>
      </c>
      <c r="I19" s="8">
        <f t="shared" si="0"/>
        <v>16.500319080770087</v>
      </c>
    </row>
    <row r="20" spans="2:9" ht="26.25" customHeight="1" x14ac:dyDescent="0.25">
      <c r="B20" s="28"/>
      <c r="C20" s="2" t="s">
        <v>104</v>
      </c>
      <c r="D20" s="3">
        <f>'[1]2.00_Opex_Summary'!R35</f>
        <v>0.33156890625525143</v>
      </c>
      <c r="E20" s="3">
        <f>'[1]2.00_Opex_Summary'!S35</f>
        <v>0.33156890625525143</v>
      </c>
      <c r="F20" s="3">
        <f>'[1]2.00_Opex_Summary'!T35</f>
        <v>0.33156890625525143</v>
      </c>
      <c r="G20" s="3">
        <f>'[1]2.00_Opex_Summary'!U35</f>
        <v>0.33156890625525143</v>
      </c>
      <c r="H20" s="3">
        <f>'[1]2.00_Opex_Summary'!V35</f>
        <v>0.33156890625525143</v>
      </c>
      <c r="I20" s="8">
        <f t="shared" si="0"/>
        <v>1.6578445312762571</v>
      </c>
    </row>
    <row r="21" spans="2:9" ht="26.25" customHeight="1" x14ac:dyDescent="0.25">
      <c r="B21" s="28"/>
      <c r="C21" s="2" t="s">
        <v>105</v>
      </c>
      <c r="D21" s="3">
        <f>'[1]2.00_Opex_Summary'!R36</f>
        <v>4.5653662469710454</v>
      </c>
      <c r="E21" s="3">
        <f>'[1]2.00_Opex_Summary'!S36</f>
        <v>4.54253941573619</v>
      </c>
      <c r="F21" s="3">
        <f>'[1]2.00_Opex_Summary'!T36</f>
        <v>4.5198267186575087</v>
      </c>
      <c r="G21" s="3">
        <f>'[1]2.00_Opex_Summary'!U36</f>
        <v>4.4972275850642216</v>
      </c>
      <c r="H21" s="3">
        <f>'[1]2.00_Opex_Summary'!V36</f>
        <v>4.4747414471389</v>
      </c>
      <c r="I21" s="8">
        <f t="shared" si="0"/>
        <v>22.599701413567868</v>
      </c>
    </row>
    <row r="22" spans="2:9" ht="26.25" customHeight="1" x14ac:dyDescent="0.25">
      <c r="B22" s="28"/>
      <c r="C22" s="2" t="s">
        <v>106</v>
      </c>
      <c r="D22" s="3">
        <f>'[1]2.00_Opex_Summary'!R37</f>
        <v>0</v>
      </c>
      <c r="E22" s="3">
        <f>'[1]2.00_Opex_Summary'!S37</f>
        <v>0</v>
      </c>
      <c r="F22" s="3">
        <f>'[1]2.00_Opex_Summary'!T37</f>
        <v>0</v>
      </c>
      <c r="G22" s="3">
        <f>'[1]2.00_Opex_Summary'!U37</f>
        <v>0</v>
      </c>
      <c r="H22" s="3">
        <f>'[1]2.00_Opex_Summary'!V37</f>
        <v>0</v>
      </c>
      <c r="I22" s="8">
        <f t="shared" si="0"/>
        <v>0</v>
      </c>
    </row>
    <row r="23" spans="2:9" ht="26.25" customHeight="1" x14ac:dyDescent="0.25">
      <c r="B23" s="17" t="s">
        <v>107</v>
      </c>
      <c r="C23" s="17" t="s">
        <v>107</v>
      </c>
      <c r="D23" s="3">
        <f>'[1]2.00_Opex_Summary'!R40</f>
        <v>3.7481287123801703</v>
      </c>
      <c r="E23" s="3">
        <f>'[1]2.00_Opex_Summary'!S40</f>
        <v>3.5215662123801703</v>
      </c>
      <c r="F23" s="3">
        <f>'[1]2.00_Opex_Summary'!T40</f>
        <v>3.4841742123801698</v>
      </c>
      <c r="G23" s="3">
        <f>'[1]2.00_Opex_Summary'!U40</f>
        <v>3.5215662123801703</v>
      </c>
      <c r="H23" s="3">
        <f>'[1]2.00_Opex_Summary'!V40</f>
        <v>3.46617421238017</v>
      </c>
      <c r="I23" s="8">
        <f t="shared" si="0"/>
        <v>17.741609561900852</v>
      </c>
    </row>
    <row r="24" spans="2:9" s="5" customFormat="1" ht="26.25" customHeight="1" x14ac:dyDescent="0.25">
      <c r="B24" s="26" t="s">
        <v>19</v>
      </c>
      <c r="C24" s="27"/>
      <c r="D24" s="8">
        <f t="shared" ref="D24:I24" si="1">SUM(D6:D23)</f>
        <v>90.871059159531043</v>
      </c>
      <c r="E24" s="8">
        <f t="shared" si="1"/>
        <v>89.708370612338584</v>
      </c>
      <c r="F24" s="8">
        <f t="shared" si="1"/>
        <v>89.135402202351955</v>
      </c>
      <c r="G24" s="8">
        <f t="shared" si="1"/>
        <v>87.910240404783153</v>
      </c>
      <c r="H24" s="8">
        <f t="shared" si="1"/>
        <v>87.675830486329986</v>
      </c>
      <c r="I24" s="8">
        <f t="shared" si="1"/>
        <v>445.30090286533476</v>
      </c>
    </row>
    <row r="26" spans="2:9" x14ac:dyDescent="0.25">
      <c r="I26" s="9"/>
    </row>
  </sheetData>
  <mergeCells count="7">
    <mergeCell ref="D4:I4"/>
    <mergeCell ref="B6:B9"/>
    <mergeCell ref="B10:B14"/>
    <mergeCell ref="B15:B22"/>
    <mergeCell ref="B24:C24"/>
    <mergeCell ref="B4:B5"/>
    <mergeCell ref="C4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"/>
  <sheetViews>
    <sheetView showGridLines="0" zoomScale="80" zoomScaleNormal="80" workbookViewId="0">
      <selection activeCell="R15" sqref="R15"/>
    </sheetView>
  </sheetViews>
  <sheetFormatPr defaultRowHeight="15" x14ac:dyDescent="0.25"/>
  <cols>
    <col min="2" max="2" width="61.28515625" bestFit="1" customWidth="1"/>
    <col min="3" max="7" width="13.28515625" style="1" customWidth="1"/>
    <col min="8" max="8" width="13.28515625" style="10" customWidth="1"/>
  </cols>
  <sheetData>
    <row r="2" spans="2:8" x14ac:dyDescent="0.25">
      <c r="B2" s="11" t="s">
        <v>83</v>
      </c>
    </row>
    <row r="4" spans="2:8" x14ac:dyDescent="0.25">
      <c r="B4" s="23" t="s">
        <v>18</v>
      </c>
      <c r="C4" s="25" t="s">
        <v>66</v>
      </c>
      <c r="D4" s="25"/>
      <c r="E4" s="25"/>
      <c r="F4" s="25"/>
      <c r="G4" s="25"/>
      <c r="H4" s="25"/>
    </row>
    <row r="5" spans="2:8" ht="26.25" customHeight="1" x14ac:dyDescent="0.25">
      <c r="B5" s="23"/>
      <c r="C5" s="15" t="s">
        <v>0</v>
      </c>
      <c r="D5" s="13" t="s">
        <v>1</v>
      </c>
      <c r="E5" s="13" t="s">
        <v>2</v>
      </c>
      <c r="F5" s="13" t="s">
        <v>3</v>
      </c>
      <c r="G5" s="13" t="s">
        <v>4</v>
      </c>
      <c r="H5" s="21" t="s">
        <v>19</v>
      </c>
    </row>
    <row r="6" spans="2:8" ht="26.25" customHeight="1" x14ac:dyDescent="0.25">
      <c r="B6" s="2" t="s">
        <v>108</v>
      </c>
      <c r="C6" s="3">
        <f>'[1]2.02_Opex_Cost_Matrix_NC'!R12</f>
        <v>5.2882044854148607</v>
      </c>
      <c r="D6" s="3">
        <f>'[1]2.02_Opex_Cost_Matrix_NC'!S12</f>
        <v>5.0404825942723619</v>
      </c>
      <c r="E6" s="3">
        <f>'[1]2.02_Opex_Cost_Matrix_NC'!T12</f>
        <v>4.8052520178918448</v>
      </c>
      <c r="F6" s="3">
        <f>'[1]2.02_Opex_Cost_Matrix_NC'!U12</f>
        <v>4.5679175885932422</v>
      </c>
      <c r="G6" s="3">
        <f>'[1]2.02_Opex_Cost_Matrix_NC'!V12</f>
        <v>4.3193049509041117</v>
      </c>
      <c r="H6" s="8">
        <f>SUM(C6:G6)</f>
        <v>24.021161637076421</v>
      </c>
    </row>
    <row r="7" spans="2:8" ht="26.25" customHeight="1" x14ac:dyDescent="0.25">
      <c r="B7" s="2" t="s">
        <v>109</v>
      </c>
      <c r="C7" s="3">
        <f>'[1]2.02_Opex_Cost_Matrix_NC'!R13</f>
        <v>1.8442474518508007</v>
      </c>
      <c r="D7" s="3">
        <f>'[1]2.02_Opex_Cost_Matrix_NC'!S13</f>
        <v>1.8442474518508007</v>
      </c>
      <c r="E7" s="3">
        <f>'[1]2.02_Opex_Cost_Matrix_NC'!T13</f>
        <v>1.8442474518508007</v>
      </c>
      <c r="F7" s="3">
        <f>'[1]2.02_Opex_Cost_Matrix_NC'!U13</f>
        <v>1.8442474518508007</v>
      </c>
      <c r="G7" s="3">
        <f>'[1]2.02_Opex_Cost_Matrix_NC'!V13</f>
        <v>1.8442474518508007</v>
      </c>
      <c r="H7" s="8">
        <f t="shared" ref="H7:H14" si="0">SUM(C7:G7)</f>
        <v>9.2212372592540035</v>
      </c>
    </row>
    <row r="8" spans="2:8" ht="26.25" customHeight="1" x14ac:dyDescent="0.25">
      <c r="B8" s="2" t="s">
        <v>110</v>
      </c>
      <c r="C8" s="3">
        <f>'[1]2.02_Opex_Cost_Matrix_NC'!R14</f>
        <v>44.033172797503155</v>
      </c>
      <c r="D8" s="3">
        <f>'[1]2.02_Opex_Cost_Matrix_NC'!S14</f>
        <v>44.033172797503155</v>
      </c>
      <c r="E8" s="3">
        <f>'[1]2.02_Opex_Cost_Matrix_NC'!T14</f>
        <v>44.033172797503155</v>
      </c>
      <c r="F8" s="3">
        <f>'[1]2.02_Opex_Cost_Matrix_NC'!U14</f>
        <v>44.033172797503155</v>
      </c>
      <c r="G8" s="3">
        <f>'[1]2.02_Opex_Cost_Matrix_NC'!V14</f>
        <v>44.033172797503155</v>
      </c>
      <c r="H8" s="8">
        <f t="shared" si="0"/>
        <v>220.16586398751576</v>
      </c>
    </row>
    <row r="9" spans="2:8" ht="26.25" customHeight="1" x14ac:dyDescent="0.25">
      <c r="B9" s="2" t="s">
        <v>111</v>
      </c>
      <c r="C9" s="3">
        <f>'[1]2.02_Opex_Cost_Matrix_NC'!R15</f>
        <v>4.2</v>
      </c>
      <c r="D9" s="3">
        <f>'[1]2.02_Opex_Cost_Matrix_NC'!S15</f>
        <v>4.2</v>
      </c>
      <c r="E9" s="3">
        <f>'[1]2.02_Opex_Cost_Matrix_NC'!T15</f>
        <v>4.2</v>
      </c>
      <c r="F9" s="3">
        <f>'[1]2.02_Opex_Cost_Matrix_NC'!U15</f>
        <v>4.2</v>
      </c>
      <c r="G9" s="3">
        <f>'[1]2.02_Opex_Cost_Matrix_NC'!V15</f>
        <v>4.2</v>
      </c>
      <c r="H9" s="8">
        <f t="shared" si="0"/>
        <v>21</v>
      </c>
    </row>
    <row r="10" spans="2:8" ht="26.25" customHeight="1" x14ac:dyDescent="0.25">
      <c r="B10" s="2" t="s">
        <v>112</v>
      </c>
      <c r="C10" s="3">
        <f>'[1]2.02_Opex_Cost_Matrix_NC'!R18</f>
        <v>7.43759704</v>
      </c>
      <c r="D10" s="3">
        <f>'[1]2.02_Opex_Cost_Matrix_NC'!S18</f>
        <v>7.43759704</v>
      </c>
      <c r="E10" s="3">
        <f>'[1]2.02_Opex_Cost_Matrix_NC'!T18</f>
        <v>7.43759704</v>
      </c>
      <c r="F10" s="3">
        <f>'[1]2.02_Opex_Cost_Matrix_NC'!U18</f>
        <v>7.43759704</v>
      </c>
      <c r="G10" s="3">
        <f>'[1]2.02_Opex_Cost_Matrix_NC'!V18</f>
        <v>7.43759704</v>
      </c>
      <c r="H10" s="8">
        <f t="shared" si="0"/>
        <v>37.1879852</v>
      </c>
    </row>
    <row r="11" spans="2:8" ht="26.25" customHeight="1" x14ac:dyDescent="0.25">
      <c r="B11" s="2" t="s">
        <v>113</v>
      </c>
      <c r="C11" s="3">
        <f>'[1]2.02_Opex_Cost_Matrix_NC'!R19</f>
        <v>0</v>
      </c>
      <c r="D11" s="3">
        <f>'[1]2.02_Opex_Cost_Matrix_NC'!S19</f>
        <v>0</v>
      </c>
      <c r="E11" s="3">
        <f>'[1]2.02_Opex_Cost_Matrix_NC'!T19</f>
        <v>0</v>
      </c>
      <c r="F11" s="3">
        <f>'[1]2.02_Opex_Cost_Matrix_NC'!U19</f>
        <v>0</v>
      </c>
      <c r="G11" s="3">
        <f>'[1]2.02_Opex_Cost_Matrix_NC'!V19</f>
        <v>0</v>
      </c>
      <c r="H11" s="8">
        <f t="shared" si="0"/>
        <v>0</v>
      </c>
    </row>
    <row r="12" spans="2:8" ht="26.25" customHeight="1" x14ac:dyDescent="0.25">
      <c r="B12" s="2" t="s">
        <v>114</v>
      </c>
      <c r="C12" s="3">
        <f>'[1]2.02_Opex_Cost_Matrix_NC'!R20</f>
        <v>30.391852929403903</v>
      </c>
      <c r="D12" s="3">
        <f>'[1]2.02_Opex_Cost_Matrix_NC'!S20</f>
        <v>30.433321538800069</v>
      </c>
      <c r="E12" s="3">
        <f>'[1]2.02_Opex_Cost_Matrix_NC'!T20</f>
        <v>29.925479493570421</v>
      </c>
      <c r="F12" s="3">
        <f>'[1]2.02_Opex_Cost_Matrix_NC'!U20</f>
        <v>29.251646969231722</v>
      </c>
      <c r="G12" s="3">
        <f>'[1]2.02_Opex_Cost_Matrix_NC'!V20</f>
        <v>28.678085319181509</v>
      </c>
      <c r="H12" s="8">
        <f t="shared" si="0"/>
        <v>148.68038625018764</v>
      </c>
    </row>
    <row r="13" spans="2:8" ht="26.25" customHeight="1" x14ac:dyDescent="0.25">
      <c r="B13" s="2" t="s">
        <v>115</v>
      </c>
      <c r="C13" s="3">
        <f>'[1]2.02_Opex_Cost_Matrix_NC'!R23</f>
        <v>3.1360000000000001</v>
      </c>
      <c r="D13" s="3">
        <f>'[1]2.02_Opex_Cost_Matrix_NC'!S23</f>
        <v>3.3130000000000002</v>
      </c>
      <c r="E13" s="3">
        <f>'[1]2.02_Opex_Cost_Matrix_NC'!T23</f>
        <v>2.2559999999999998</v>
      </c>
      <c r="F13" s="3">
        <f>'[1]2.02_Opex_Cost_Matrix_NC'!U23</f>
        <v>2.242</v>
      </c>
      <c r="G13" s="3">
        <f>'[1]2.02_Opex_Cost_Matrix_NC'!V23</f>
        <v>2.2229999999999999</v>
      </c>
      <c r="H13" s="8">
        <f t="shared" si="0"/>
        <v>13.169999999999998</v>
      </c>
    </row>
    <row r="14" spans="2:8" ht="26.25" customHeight="1" x14ac:dyDescent="0.25">
      <c r="B14" s="2" t="s">
        <v>120</v>
      </c>
      <c r="C14" s="3">
        <f>'[1]2.02_Opex_Cost_Matrix_NC'!R24</f>
        <v>3.0750000000000002</v>
      </c>
      <c r="D14" s="3">
        <f>'[1]2.02_Opex_Cost_Matrix_NC'!S24</f>
        <v>2.9699999999999998</v>
      </c>
      <c r="E14" s="3">
        <f>'[1]2.02_Opex_Cost_Matrix_NC'!T24</f>
        <v>2.5975000000000001</v>
      </c>
      <c r="F14" s="3">
        <f>'[1]2.02_Opex_Cost_Matrix_NC'!U24</f>
        <v>2.0074999999999998</v>
      </c>
      <c r="G14" s="3">
        <f>'[1]2.02_Opex_Cost_Matrix_NC'!V24</f>
        <v>0.85000000000000009</v>
      </c>
      <c r="H14" s="8">
        <f t="shared" si="0"/>
        <v>11.5</v>
      </c>
    </row>
    <row r="15" spans="2:8" s="5" customFormat="1" ht="26.25" customHeight="1" x14ac:dyDescent="0.25">
      <c r="B15" s="22" t="s">
        <v>19</v>
      </c>
      <c r="C15" s="8">
        <f>SUM(C6:C14)</f>
        <v>99.406074704172724</v>
      </c>
      <c r="D15" s="8">
        <f t="shared" ref="D15:H15" si="1">SUM(D6:D14)</f>
        <v>99.271821422426385</v>
      </c>
      <c r="E15" s="8">
        <f t="shared" si="1"/>
        <v>97.099248800816213</v>
      </c>
      <c r="F15" s="8">
        <f t="shared" si="1"/>
        <v>95.584081847178922</v>
      </c>
      <c r="G15" s="8">
        <f t="shared" si="1"/>
        <v>93.585407559439574</v>
      </c>
      <c r="H15" s="8">
        <f t="shared" si="1"/>
        <v>484.94663433403383</v>
      </c>
    </row>
    <row r="17" spans="8:8" x14ac:dyDescent="0.25">
      <c r="H17" s="9"/>
    </row>
  </sheetData>
  <mergeCells count="2">
    <mergeCell ref="C4:H4"/>
    <mergeCell ref="B4:B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3DBF38909FBE4FB7013785ED317834" ma:contentTypeVersion="9" ma:contentTypeDescription="Create a new document." ma:contentTypeScope="" ma:versionID="5ed04a3ea97c7020d636aa7bc0541ef6">
  <xsd:schema xmlns:xsd="http://www.w3.org/2001/XMLSchema" xmlns:xs="http://www.w3.org/2001/XMLSchema" xmlns:p="http://schemas.microsoft.com/office/2006/metadata/properties" xmlns:ns2="e354c1ba-5eff-4acc-b686-1cb52d90b54c" xmlns:ns3="5f27d59f-3ffa-4bd3-aea7-2c6740acf1ff" targetNamespace="http://schemas.microsoft.com/office/2006/metadata/properties" ma:root="true" ma:fieldsID="b2273a4ee51d499a01978e7808fdd48f" ns2:_="" ns3:_="">
    <xsd:import namespace="e354c1ba-5eff-4acc-b686-1cb52d90b54c"/>
    <xsd:import namespace="5f27d59f-3ffa-4bd3-aea7-2c6740acf1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c1ba-5eff-4acc-b686-1cb52d90b5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27d59f-3ffa-4bd3-aea7-2c6740acf1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90D06A-CEF7-49E5-8316-A649D6C644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9BE74F-67D4-47E6-B347-4B90BD63D44C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c500d64e-35ef-4354-ba5d-8a1d4472a5c5"/>
    <ds:schemaRef ds:uri="5f27d59f-3ffa-4bd3-aea7-2c6740acf1ff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5E20FD4-D4AF-4CCE-BCA4-FACC651C46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Capex1</vt:lpstr>
      <vt:lpstr>Capex</vt:lpstr>
      <vt:lpstr>Repex</vt:lpstr>
      <vt:lpstr>Controllable Opex</vt:lpstr>
      <vt:lpstr>Non Controllable Opex</vt:lpstr>
    </vt:vector>
  </TitlesOfParts>
  <Company>Northern Gas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Pike</dc:creator>
  <cp:lastModifiedBy>David Pearson Finance</cp:lastModifiedBy>
  <dcterms:created xsi:type="dcterms:W3CDTF">2020-01-08T14:35:54Z</dcterms:created>
  <dcterms:modified xsi:type="dcterms:W3CDTF">2020-01-10T14:09:50Z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0x010100F43DBF38909FBE4FB7013785ED317834</vt:lpwstr>
  </property>
</Properties>
</file>